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Φύλλο1!$A$1:$AM$265</definedName>
  </definedNames>
  <calcPr calcId="125725" refMode="R1C1"/>
</workbook>
</file>

<file path=xl/calcChain.xml><?xml version="1.0" encoding="utf-8"?>
<calcChain xmlns="http://schemas.openxmlformats.org/spreadsheetml/2006/main">
  <c r="AH8" i="1"/>
  <c r="AH53"/>
  <c r="K157" l="1"/>
  <c r="J157"/>
  <c r="K22"/>
  <c r="L157" l="1"/>
  <c r="M157" s="1"/>
  <c r="AH32"/>
  <c r="AL32" s="1"/>
  <c r="AH3"/>
  <c r="AK3" s="1"/>
  <c r="AH4"/>
  <c r="AH5"/>
  <c r="AK5" s="1"/>
  <c r="AH6"/>
  <c r="AL6" s="1"/>
  <c r="AH7"/>
  <c r="AL8"/>
  <c r="AH9"/>
  <c r="AH41"/>
  <c r="AL41" s="1"/>
  <c r="AH22"/>
  <c r="AK22" s="1"/>
  <c r="AH42"/>
  <c r="AL42" s="1"/>
  <c r="AH10"/>
  <c r="AH11"/>
  <c r="AL11" s="1"/>
  <c r="AH12"/>
  <c r="AH13"/>
  <c r="AL13" s="1"/>
  <c r="AH14"/>
  <c r="AL14" s="1"/>
  <c r="AH20"/>
  <c r="AK20" s="1"/>
  <c r="AH24"/>
  <c r="AH15"/>
  <c r="AK15" s="1"/>
  <c r="AH16"/>
  <c r="AL16" s="1"/>
  <c r="AH17"/>
  <c r="AL17" s="1"/>
  <c r="AH18"/>
  <c r="AH19"/>
  <c r="AL19" s="1"/>
  <c r="AH71"/>
  <c r="AH189"/>
  <c r="AL189" s="1"/>
  <c r="AH89"/>
  <c r="AH21"/>
  <c r="AL21" s="1"/>
  <c r="AH23"/>
  <c r="AL23" s="1"/>
  <c r="AH168"/>
  <c r="AL168" s="1"/>
  <c r="AH25"/>
  <c r="AL25" s="1"/>
  <c r="AH75"/>
  <c r="AK75" s="1"/>
  <c r="AL53"/>
  <c r="AH26"/>
  <c r="AH163"/>
  <c r="AL163" s="1"/>
  <c r="AH27"/>
  <c r="AL27" s="1"/>
  <c r="AH104"/>
  <c r="AH33"/>
  <c r="AL33" s="1"/>
  <c r="AH28"/>
  <c r="AL28" s="1"/>
  <c r="AH29"/>
  <c r="AL29" s="1"/>
  <c r="AH30"/>
  <c r="AH113"/>
  <c r="AL113" s="1"/>
  <c r="AH34"/>
  <c r="AL34" s="1"/>
  <c r="AH35"/>
  <c r="AH36"/>
  <c r="AL36" s="1"/>
  <c r="AH37"/>
  <c r="AL37" s="1"/>
  <c r="AH38"/>
  <c r="AL38" s="1"/>
  <c r="AH39"/>
  <c r="AK39" s="1"/>
  <c r="AH40"/>
  <c r="AL40" s="1"/>
  <c r="AH140"/>
  <c r="AL140" s="1"/>
  <c r="AH43"/>
  <c r="AL43" s="1"/>
  <c r="AH44"/>
  <c r="AH45"/>
  <c r="AH46"/>
  <c r="AL46" s="1"/>
  <c r="AH47"/>
  <c r="AI47" s="1"/>
  <c r="AH50"/>
  <c r="AK50" s="1"/>
  <c r="AH51"/>
  <c r="AH48"/>
  <c r="AL48" s="1"/>
  <c r="AH49"/>
  <c r="AK49" s="1"/>
  <c r="AH52"/>
  <c r="AH54"/>
  <c r="AH55"/>
  <c r="AK55" s="1"/>
  <c r="AH56"/>
  <c r="AH57"/>
  <c r="AL57" s="1"/>
  <c r="AH59"/>
  <c r="AL59" s="1"/>
  <c r="AH60"/>
  <c r="AL60" s="1"/>
  <c r="AH61"/>
  <c r="AL61" s="1"/>
  <c r="AH62"/>
  <c r="AL62" s="1"/>
  <c r="AH63"/>
  <c r="AH64"/>
  <c r="AL64" s="1"/>
  <c r="AH58"/>
  <c r="AH66"/>
  <c r="AH67"/>
  <c r="AK67" s="1"/>
  <c r="AH65"/>
  <c r="AL65" s="1"/>
  <c r="AH68"/>
  <c r="AL68" s="1"/>
  <c r="AH69"/>
  <c r="AL69" s="1"/>
  <c r="AH70"/>
  <c r="AH72"/>
  <c r="AH73"/>
  <c r="AH74"/>
  <c r="AL74" s="1"/>
  <c r="AH76"/>
  <c r="AL76" s="1"/>
  <c r="AH77"/>
  <c r="AL77" s="1"/>
  <c r="AH78"/>
  <c r="AK78" s="1"/>
  <c r="AH206"/>
  <c r="AK206" s="1"/>
  <c r="AH79"/>
  <c r="AK79" s="1"/>
  <c r="AH80"/>
  <c r="AL80" s="1"/>
  <c r="AH81"/>
  <c r="AK81" s="1"/>
  <c r="AH82"/>
  <c r="AL82" s="1"/>
  <c r="AH83"/>
  <c r="AK83" s="1"/>
  <c r="AH153"/>
  <c r="AL153" s="1"/>
  <c r="AH84"/>
  <c r="AH85"/>
  <c r="AK85" s="1"/>
  <c r="AH86"/>
  <c r="AH88"/>
  <c r="AK88" s="1"/>
  <c r="AH87"/>
  <c r="AH90"/>
  <c r="AL90" s="1"/>
  <c r="AH91"/>
  <c r="AH137"/>
  <c r="AK137" s="1"/>
  <c r="AH92"/>
  <c r="AL92" s="1"/>
  <c r="AH93"/>
  <c r="AI93" s="1"/>
  <c r="AH94"/>
  <c r="AH95"/>
  <c r="AH97"/>
  <c r="AH98"/>
  <c r="AK98" s="1"/>
  <c r="AH99"/>
  <c r="AK99" s="1"/>
  <c r="AH100"/>
  <c r="AK100" s="1"/>
  <c r="AH101"/>
  <c r="AH102"/>
  <c r="AL102" s="1"/>
  <c r="AH103"/>
  <c r="AK103" s="1"/>
  <c r="AH105"/>
  <c r="AL105" s="1"/>
  <c r="AH106"/>
  <c r="AL106" s="1"/>
  <c r="AH107"/>
  <c r="AK107" s="1"/>
  <c r="AH108"/>
  <c r="AK108" s="1"/>
  <c r="AH109"/>
  <c r="AL109" s="1"/>
  <c r="AH110"/>
  <c r="AH111"/>
  <c r="AL111" s="1"/>
  <c r="AH114"/>
  <c r="AH112"/>
  <c r="AL112" s="1"/>
  <c r="AH115"/>
  <c r="AH116"/>
  <c r="AK116" s="1"/>
  <c r="AH117"/>
  <c r="AL117" s="1"/>
  <c r="AH123"/>
  <c r="AK123" s="1"/>
  <c r="AH118"/>
  <c r="AL118" s="1"/>
  <c r="AH119"/>
  <c r="AK119" s="1"/>
  <c r="AH120"/>
  <c r="AH121"/>
  <c r="AK121" s="1"/>
  <c r="AH186"/>
  <c r="AK186" s="1"/>
  <c r="AH122"/>
  <c r="AH125"/>
  <c r="AL125" s="1"/>
  <c r="AH126"/>
  <c r="AL126" s="1"/>
  <c r="AH127"/>
  <c r="AL127" s="1"/>
  <c r="AH130"/>
  <c r="AL130" s="1"/>
  <c r="AH128"/>
  <c r="AL128" s="1"/>
  <c r="AH131"/>
  <c r="AK131" s="1"/>
  <c r="AH132"/>
  <c r="AL132" s="1"/>
  <c r="AH133"/>
  <c r="AI133" s="1"/>
  <c r="AH134"/>
  <c r="AK134" s="1"/>
  <c r="AH135"/>
  <c r="AL135" s="1"/>
  <c r="AH136"/>
  <c r="AL136" s="1"/>
  <c r="AH138"/>
  <c r="AH139"/>
  <c r="AH141"/>
  <c r="AL141" s="1"/>
  <c r="AH142"/>
  <c r="AK142" s="1"/>
  <c r="AH143"/>
  <c r="AK143" s="1"/>
  <c r="AH144"/>
  <c r="AL144" s="1"/>
  <c r="AH145"/>
  <c r="AL145" s="1"/>
  <c r="AH146"/>
  <c r="AK146" s="1"/>
  <c r="AH147"/>
  <c r="AK147" s="1"/>
  <c r="AH148"/>
  <c r="AL148" s="1"/>
  <c r="AH149"/>
  <c r="AL149" s="1"/>
  <c r="AH150"/>
  <c r="AL150" s="1"/>
  <c r="AH151"/>
  <c r="AH152"/>
  <c r="AK152" s="1"/>
  <c r="AH154"/>
  <c r="AL154" s="1"/>
  <c r="AH129"/>
  <c r="AL129" s="1"/>
  <c r="AH155"/>
  <c r="AK155" s="1"/>
  <c r="AH156"/>
  <c r="AL156" s="1"/>
  <c r="AH158"/>
  <c r="AH159"/>
  <c r="AK159" s="1"/>
  <c r="AH160"/>
  <c r="AL160" s="1"/>
  <c r="AH161"/>
  <c r="AH162"/>
  <c r="AK162" s="1"/>
  <c r="AH164"/>
  <c r="AH166"/>
  <c r="AL166" s="1"/>
  <c r="AH167"/>
  <c r="AH169"/>
  <c r="AH170"/>
  <c r="AH172"/>
  <c r="AH171"/>
  <c r="AL171" s="1"/>
  <c r="AH165"/>
  <c r="AL165" s="1"/>
  <c r="AH181"/>
  <c r="AH182"/>
  <c r="AL182" s="1"/>
  <c r="AH183"/>
  <c r="AH184"/>
  <c r="AL184" s="1"/>
  <c r="AH173"/>
  <c r="AL173" s="1"/>
  <c r="AH174"/>
  <c r="AH175"/>
  <c r="AL175" s="1"/>
  <c r="AH176"/>
  <c r="AK176" s="1"/>
  <c r="AH177"/>
  <c r="AK177" s="1"/>
  <c r="AH178"/>
  <c r="AH179"/>
  <c r="AK179" s="1"/>
  <c r="AH180"/>
  <c r="AL180" s="1"/>
  <c r="AH185"/>
  <c r="AH187"/>
  <c r="AL187" s="1"/>
  <c r="AH188"/>
  <c r="AL188" s="1"/>
  <c r="AH190"/>
  <c r="AL190" s="1"/>
  <c r="AH191"/>
  <c r="AL191" s="1"/>
  <c r="AH192"/>
  <c r="AK192" s="1"/>
  <c r="AH193"/>
  <c r="AH194"/>
  <c r="AL194" s="1"/>
  <c r="AH195"/>
  <c r="AL195" s="1"/>
  <c r="AH196"/>
  <c r="AL196" s="1"/>
  <c r="AH197"/>
  <c r="AH198"/>
  <c r="AL198" s="1"/>
  <c r="AH199"/>
  <c r="AL199" s="1"/>
  <c r="AH200"/>
  <c r="AL200" s="1"/>
  <c r="AH201"/>
  <c r="AH202"/>
  <c r="AL202" s="1"/>
  <c r="AH203"/>
  <c r="AH204"/>
  <c r="AH205"/>
  <c r="AK205" s="1"/>
  <c r="AH207"/>
  <c r="AK207" s="1"/>
  <c r="AH208"/>
  <c r="AH209"/>
  <c r="AH210"/>
  <c r="AK210" s="1"/>
  <c r="AH211"/>
  <c r="AL211" s="1"/>
  <c r="AH212"/>
  <c r="AH213"/>
  <c r="AL213" s="1"/>
  <c r="AH124"/>
  <c r="AL124" s="1"/>
  <c r="AH214"/>
  <c r="AL214" s="1"/>
  <c r="AH215"/>
  <c r="AL215" s="1"/>
  <c r="AH217"/>
  <c r="AH216"/>
  <c r="AL216" s="1"/>
  <c r="AH219"/>
  <c r="AL219" s="1"/>
  <c r="AH218"/>
  <c r="AH220"/>
  <c r="AL220" s="1"/>
  <c r="AH221"/>
  <c r="AI221" s="1"/>
  <c r="AH222"/>
  <c r="AL222" s="1"/>
  <c r="AH223"/>
  <c r="AH224"/>
  <c r="AL224" s="1"/>
  <c r="AH225"/>
  <c r="AL225" s="1"/>
  <c r="AH226"/>
  <c r="AK226" s="1"/>
  <c r="AH227"/>
  <c r="AK227" s="1"/>
  <c r="AH228"/>
  <c r="AH229"/>
  <c r="AH230"/>
  <c r="AL230" s="1"/>
  <c r="AH231"/>
  <c r="AH233"/>
  <c r="AL233" s="1"/>
  <c r="AH234"/>
  <c r="AL234" s="1"/>
  <c r="AH235"/>
  <c r="AH232"/>
  <c r="AL232" s="1"/>
  <c r="AH236"/>
  <c r="AL236" s="1"/>
  <c r="AH237"/>
  <c r="AK237" s="1"/>
  <c r="AH238"/>
  <c r="AK238" s="1"/>
  <c r="AH239"/>
  <c r="AH240"/>
  <c r="AL240" s="1"/>
  <c r="AH241"/>
  <c r="AL241" s="1"/>
  <c r="AH242"/>
  <c r="AL242" s="1"/>
  <c r="AH243"/>
  <c r="AL243" s="1"/>
  <c r="AH244"/>
  <c r="AK244" s="1"/>
  <c r="AH245"/>
  <c r="AL245" s="1"/>
  <c r="AH246"/>
  <c r="AL246" s="1"/>
  <c r="AH247"/>
  <c r="AL247" s="1"/>
  <c r="AH248"/>
  <c r="AL248" s="1"/>
  <c r="AH249"/>
  <c r="AL249" s="1"/>
  <c r="AH250"/>
  <c r="AL250" s="1"/>
  <c r="AH251"/>
  <c r="AL251" s="1"/>
  <c r="AH252"/>
  <c r="AL252" s="1"/>
  <c r="AH253"/>
  <c r="AH254"/>
  <c r="AH255"/>
  <c r="AH256"/>
  <c r="AL256" s="1"/>
  <c r="AH257"/>
  <c r="AL257" s="1"/>
  <c r="AH258"/>
  <c r="AL258" s="1"/>
  <c r="AH259"/>
  <c r="AK259" s="1"/>
  <c r="AH260"/>
  <c r="AH261"/>
  <c r="AK261" s="1"/>
  <c r="AH262"/>
  <c r="AL262" s="1"/>
  <c r="AH263"/>
  <c r="AL263" s="1"/>
  <c r="AH264"/>
  <c r="AH96"/>
  <c r="AH265"/>
  <c r="AL265" s="1"/>
  <c r="AH157"/>
  <c r="AH2"/>
  <c r="AK2" s="1"/>
  <c r="AL89"/>
  <c r="K89"/>
  <c r="J89"/>
  <c r="K184"/>
  <c r="J184"/>
  <c r="K257"/>
  <c r="J257"/>
  <c r="K216"/>
  <c r="J216"/>
  <c r="K214"/>
  <c r="J214"/>
  <c r="K136"/>
  <c r="J136"/>
  <c r="K144"/>
  <c r="J144"/>
  <c r="K124"/>
  <c r="J124"/>
  <c r="AL94"/>
  <c r="K94"/>
  <c r="J94"/>
  <c r="K14"/>
  <c r="J14"/>
  <c r="AL183"/>
  <c r="K183"/>
  <c r="J183"/>
  <c r="K92"/>
  <c r="J92"/>
  <c r="AL170"/>
  <c r="K170"/>
  <c r="J170"/>
  <c r="K171"/>
  <c r="J171"/>
  <c r="K53"/>
  <c r="J53"/>
  <c r="K77"/>
  <c r="J77"/>
  <c r="K168"/>
  <c r="J168"/>
  <c r="K117"/>
  <c r="J117"/>
  <c r="K194"/>
  <c r="J194"/>
  <c r="K68"/>
  <c r="J68"/>
  <c r="K220"/>
  <c r="J220"/>
  <c r="K148"/>
  <c r="J148"/>
  <c r="AL9"/>
  <c r="K9"/>
  <c r="J9"/>
  <c r="K127"/>
  <c r="J127"/>
  <c r="K222"/>
  <c r="J222"/>
  <c r="AL122"/>
  <c r="K122"/>
  <c r="J122"/>
  <c r="K252"/>
  <c r="J252"/>
  <c r="K211"/>
  <c r="J211"/>
  <c r="K230"/>
  <c r="J230"/>
  <c r="K195"/>
  <c r="J195"/>
  <c r="K256"/>
  <c r="J256"/>
  <c r="K113"/>
  <c r="J113"/>
  <c r="K154"/>
  <c r="J154"/>
  <c r="K247"/>
  <c r="J247"/>
  <c r="K180"/>
  <c r="J180"/>
  <c r="K74"/>
  <c r="J74"/>
  <c r="K76"/>
  <c r="J76"/>
  <c r="AL30"/>
  <c r="K30"/>
  <c r="J30"/>
  <c r="K243"/>
  <c r="J243"/>
  <c r="K32"/>
  <c r="J32"/>
  <c r="K33"/>
  <c r="J33"/>
  <c r="AL24"/>
  <c r="K24"/>
  <c r="J24"/>
  <c r="K149"/>
  <c r="J149"/>
  <c r="K249"/>
  <c r="J249"/>
  <c r="K246"/>
  <c r="J246"/>
  <c r="AL87"/>
  <c r="K87"/>
  <c r="J87"/>
  <c r="K64"/>
  <c r="J64"/>
  <c r="K17"/>
  <c r="J17"/>
  <c r="K16"/>
  <c r="J16"/>
  <c r="K215"/>
  <c r="J215"/>
  <c r="K245"/>
  <c r="J245"/>
  <c r="AL104"/>
  <c r="K104"/>
  <c r="J104"/>
  <c r="K28"/>
  <c r="J28"/>
  <c r="K200"/>
  <c r="J200"/>
  <c r="K88"/>
  <c r="J88"/>
  <c r="K121"/>
  <c r="J121"/>
  <c r="AK260"/>
  <c r="K260"/>
  <c r="J260"/>
  <c r="K79"/>
  <c r="J79"/>
  <c r="K179"/>
  <c r="J179"/>
  <c r="K85"/>
  <c r="J85"/>
  <c r="AK255"/>
  <c r="K255"/>
  <c r="J255"/>
  <c r="K244"/>
  <c r="J244"/>
  <c r="K49"/>
  <c r="J49"/>
  <c r="K186"/>
  <c r="J186"/>
  <c r="AK120"/>
  <c r="K120"/>
  <c r="J120"/>
  <c r="K50"/>
  <c r="J50"/>
  <c r="K15"/>
  <c r="J15"/>
  <c r="J22"/>
  <c r="K81"/>
  <c r="J81"/>
  <c r="K20"/>
  <c r="J20"/>
  <c r="AK10"/>
  <c r="K10"/>
  <c r="J10"/>
  <c r="K227"/>
  <c r="J227"/>
  <c r="K100"/>
  <c r="J100"/>
  <c r="K259"/>
  <c r="J259"/>
  <c r="K108"/>
  <c r="J108"/>
  <c r="K159"/>
  <c r="J159"/>
  <c r="AK185"/>
  <c r="K185"/>
  <c r="J185"/>
  <c r="K237"/>
  <c r="J237"/>
  <c r="AK264"/>
  <c r="K264"/>
  <c r="J264"/>
  <c r="AK86"/>
  <c r="K86"/>
  <c r="J86"/>
  <c r="AK178"/>
  <c r="K178"/>
  <c r="J178"/>
  <c r="AK110"/>
  <c r="K110"/>
  <c r="J110"/>
  <c r="AK44"/>
  <c r="K44"/>
  <c r="J44"/>
  <c r="K2"/>
  <c r="J2"/>
  <c r="K83"/>
  <c r="J83"/>
  <c r="K210"/>
  <c r="J210"/>
  <c r="K98"/>
  <c r="J98"/>
  <c r="K116"/>
  <c r="J116"/>
  <c r="K206"/>
  <c r="J206"/>
  <c r="AK56"/>
  <c r="K56"/>
  <c r="J56"/>
  <c r="K142"/>
  <c r="J142"/>
  <c r="AK12"/>
  <c r="K12"/>
  <c r="J12"/>
  <c r="K261"/>
  <c r="J261"/>
  <c r="AK204"/>
  <c r="K204"/>
  <c r="J204"/>
  <c r="K147"/>
  <c r="J147"/>
  <c r="K119"/>
  <c r="J119"/>
  <c r="K205"/>
  <c r="J205"/>
  <c r="AK71"/>
  <c r="K71"/>
  <c r="J71"/>
  <c r="K3"/>
  <c r="J3"/>
  <c r="AK7"/>
  <c r="K7"/>
  <c r="J7"/>
  <c r="K207"/>
  <c r="J207"/>
  <c r="K226"/>
  <c r="J226"/>
  <c r="AK63"/>
  <c r="K63"/>
  <c r="J63"/>
  <c r="K99"/>
  <c r="J99"/>
  <c r="K123"/>
  <c r="J123"/>
  <c r="K131"/>
  <c r="J131"/>
  <c r="AK193"/>
  <c r="K193"/>
  <c r="J193"/>
  <c r="K152"/>
  <c r="J152"/>
  <c r="K67"/>
  <c r="J67"/>
  <c r="K177"/>
  <c r="J177"/>
  <c r="K137"/>
  <c r="J137"/>
  <c r="K155"/>
  <c r="J155"/>
  <c r="AK115"/>
  <c r="K115"/>
  <c r="J115"/>
  <c r="K78"/>
  <c r="J78"/>
  <c r="K55"/>
  <c r="J55"/>
  <c r="K146"/>
  <c r="J146"/>
  <c r="K143"/>
  <c r="J143"/>
  <c r="K5"/>
  <c r="J5"/>
  <c r="AK84"/>
  <c r="K84"/>
  <c r="J84"/>
  <c r="K176"/>
  <c r="J176"/>
  <c r="K162"/>
  <c r="J162"/>
  <c r="K192"/>
  <c r="J192"/>
  <c r="AK167"/>
  <c r="K167"/>
  <c r="J167"/>
  <c r="K103"/>
  <c r="J103"/>
  <c r="K107"/>
  <c r="J107"/>
  <c r="K134"/>
  <c r="J134"/>
  <c r="K238"/>
  <c r="J238"/>
  <c r="K39"/>
  <c r="J39"/>
  <c r="K75"/>
  <c r="J75"/>
  <c r="K234"/>
  <c r="J234"/>
  <c r="K175"/>
  <c r="J175"/>
  <c r="K48"/>
  <c r="J48"/>
  <c r="K41"/>
  <c r="J41"/>
  <c r="K38"/>
  <c r="J38"/>
  <c r="AL203"/>
  <c r="K203"/>
  <c r="J203"/>
  <c r="K263"/>
  <c r="J263"/>
  <c r="K224"/>
  <c r="J224"/>
  <c r="K42"/>
  <c r="J42"/>
  <c r="K126"/>
  <c r="J126"/>
  <c r="K37"/>
  <c r="J37"/>
  <c r="K145"/>
  <c r="J145"/>
  <c r="K21"/>
  <c r="J21"/>
  <c r="K102"/>
  <c r="J102"/>
  <c r="K65"/>
  <c r="J65"/>
  <c r="K188"/>
  <c r="J188"/>
  <c r="K165"/>
  <c r="J165"/>
  <c r="AL151"/>
  <c r="K151"/>
  <c r="J151"/>
  <c r="K232"/>
  <c r="J232"/>
  <c r="K25"/>
  <c r="J25"/>
  <c r="AL101"/>
  <c r="K101"/>
  <c r="J101"/>
  <c r="K153"/>
  <c r="J153"/>
  <c r="K19"/>
  <c r="J19"/>
  <c r="K135"/>
  <c r="J135"/>
  <c r="K225"/>
  <c r="J225"/>
  <c r="K80"/>
  <c r="J80"/>
  <c r="AL47"/>
  <c r="K47"/>
  <c r="J47"/>
  <c r="K199"/>
  <c r="J199"/>
  <c r="K82"/>
  <c r="J82"/>
  <c r="K128"/>
  <c r="J128"/>
  <c r="AL58"/>
  <c r="K58"/>
  <c r="J58"/>
  <c r="K62"/>
  <c r="J62"/>
  <c r="K118"/>
  <c r="J118"/>
  <c r="K11"/>
  <c r="J11"/>
  <c r="K111"/>
  <c r="J111"/>
  <c r="AL97"/>
  <c r="K97"/>
  <c r="J97"/>
  <c r="K112"/>
  <c r="J112"/>
  <c r="AL174"/>
  <c r="K174"/>
  <c r="J174"/>
  <c r="AL45"/>
  <c r="K45"/>
  <c r="J45"/>
  <c r="K27"/>
  <c r="J27"/>
  <c r="AL158"/>
  <c r="K158"/>
  <c r="J158"/>
  <c r="K163"/>
  <c r="J163"/>
  <c r="AL51"/>
  <c r="K51"/>
  <c r="J51"/>
  <c r="K189"/>
  <c r="J189"/>
  <c r="K166"/>
  <c r="J166"/>
  <c r="K191"/>
  <c r="J191"/>
  <c r="K109"/>
  <c r="J109"/>
  <c r="AL133"/>
  <c r="K133"/>
  <c r="J133"/>
  <c r="K242"/>
  <c r="J242"/>
  <c r="K105"/>
  <c r="J105"/>
  <c r="K141"/>
  <c r="J141"/>
  <c r="K130"/>
  <c r="J130"/>
  <c r="K150"/>
  <c r="J150"/>
  <c r="K265"/>
  <c r="J265"/>
  <c r="AL73"/>
  <c r="K73"/>
  <c r="J73"/>
  <c r="K8"/>
  <c r="J8"/>
  <c r="AL72"/>
  <c r="K72"/>
  <c r="J72"/>
  <c r="K198"/>
  <c r="J198"/>
  <c r="AL212"/>
  <c r="K212"/>
  <c r="J212"/>
  <c r="K202"/>
  <c r="J202"/>
  <c r="K23"/>
  <c r="J23"/>
  <c r="K46"/>
  <c r="J46"/>
  <c r="K140"/>
  <c r="J140"/>
  <c r="AL221"/>
  <c r="K221"/>
  <c r="J221"/>
  <c r="K61"/>
  <c r="J61"/>
  <c r="AL201"/>
  <c r="K201"/>
  <c r="J201"/>
  <c r="K262"/>
  <c r="J262"/>
  <c r="K60"/>
  <c r="J60"/>
  <c r="AL169"/>
  <c r="K169"/>
  <c r="J169"/>
  <c r="AL18"/>
  <c r="K18"/>
  <c r="J18"/>
  <c r="K125"/>
  <c r="J125"/>
  <c r="AL254"/>
  <c r="K254"/>
  <c r="J254"/>
  <c r="K182"/>
  <c r="J182"/>
  <c r="K219"/>
  <c r="J219"/>
  <c r="K69"/>
  <c r="J69"/>
  <c r="K196"/>
  <c r="J196"/>
  <c r="K93"/>
  <c r="J93"/>
  <c r="K187"/>
  <c r="J187"/>
  <c r="K29"/>
  <c r="J29"/>
  <c r="K132"/>
  <c r="J132"/>
  <c r="K57"/>
  <c r="J57"/>
  <c r="K173"/>
  <c r="J173"/>
  <c r="AL95"/>
  <c r="K95"/>
  <c r="J95"/>
  <c r="K251"/>
  <c r="J251"/>
  <c r="K258"/>
  <c r="J258"/>
  <c r="K40"/>
  <c r="J40"/>
  <c r="AL253"/>
  <c r="K253"/>
  <c r="J253"/>
  <c r="K233"/>
  <c r="J233"/>
  <c r="AL138"/>
  <c r="K138"/>
  <c r="J138"/>
  <c r="K13"/>
  <c r="J13"/>
  <c r="AL218"/>
  <c r="K218"/>
  <c r="J218"/>
  <c r="K6"/>
  <c r="J6"/>
  <c r="K241"/>
  <c r="J241"/>
  <c r="K31"/>
  <c r="J31"/>
  <c r="K36"/>
  <c r="J36"/>
  <c r="AL54"/>
  <c r="K54"/>
  <c r="J54"/>
  <c r="K250"/>
  <c r="J250"/>
  <c r="K160"/>
  <c r="J160"/>
  <c r="K236"/>
  <c r="J236"/>
  <c r="K240"/>
  <c r="J240"/>
  <c r="AL35"/>
  <c r="K35"/>
  <c r="J35"/>
  <c r="K156"/>
  <c r="J156"/>
  <c r="K248"/>
  <c r="J248"/>
  <c r="K34"/>
  <c r="J34"/>
  <c r="K106"/>
  <c r="J106"/>
  <c r="K213"/>
  <c r="J213"/>
  <c r="K190"/>
  <c r="J190"/>
  <c r="K90"/>
  <c r="J90"/>
  <c r="K59"/>
  <c r="J59"/>
  <c r="AL70"/>
  <c r="K70"/>
  <c r="J70"/>
  <c r="K129"/>
  <c r="J129"/>
  <c r="K172"/>
  <c r="J172"/>
  <c r="K161"/>
  <c r="J161"/>
  <c r="K209"/>
  <c r="J209"/>
  <c r="K208"/>
  <c r="J208"/>
  <c r="K229"/>
  <c r="J229"/>
  <c r="K228"/>
  <c r="J228"/>
  <c r="K223"/>
  <c r="J223"/>
  <c r="K239"/>
  <c r="J239"/>
  <c r="K235"/>
  <c r="J235"/>
  <c r="K217"/>
  <c r="J217"/>
  <c r="K164"/>
  <c r="J164"/>
  <c r="K66"/>
  <c r="J66"/>
  <c r="K139"/>
  <c r="J139"/>
  <c r="K181"/>
  <c r="J181"/>
  <c r="K96"/>
  <c r="J96"/>
  <c r="K91"/>
  <c r="J91"/>
  <c r="K26"/>
  <c r="J26"/>
  <c r="K4"/>
  <c r="J4"/>
  <c r="K52"/>
  <c r="J52"/>
  <c r="K114"/>
  <c r="J114"/>
  <c r="K231"/>
  <c r="J231"/>
  <c r="K197"/>
  <c r="J197"/>
  <c r="K43"/>
  <c r="J43"/>
  <c r="AL93" l="1"/>
  <c r="L213"/>
  <c r="M213" s="1"/>
  <c r="L218"/>
  <c r="M218" s="1"/>
  <c r="L61"/>
  <c r="M61" s="1"/>
  <c r="L199"/>
  <c r="M199" s="1"/>
  <c r="L19"/>
  <c r="M19" s="1"/>
  <c r="L165"/>
  <c r="M165" s="1"/>
  <c r="L191"/>
  <c r="M191" s="1"/>
  <c r="AI241"/>
  <c r="L65"/>
  <c r="M65" s="1"/>
  <c r="L37"/>
  <c r="M37" s="1"/>
  <c r="L42"/>
  <c r="M42" s="1"/>
  <c r="L48"/>
  <c r="M48" s="1"/>
  <c r="L39"/>
  <c r="M39" s="1"/>
  <c r="L134"/>
  <c r="M134" s="1"/>
  <c r="L78"/>
  <c r="M78" s="1"/>
  <c r="L155"/>
  <c r="M155" s="1"/>
  <c r="L177"/>
  <c r="M177" s="1"/>
  <c r="L131"/>
  <c r="M131" s="1"/>
  <c r="L99"/>
  <c r="M99" s="1"/>
  <c r="L226"/>
  <c r="M226" s="1"/>
  <c r="L7"/>
  <c r="M7" s="1"/>
  <c r="L71"/>
  <c r="M71" s="1"/>
  <c r="L119"/>
  <c r="M119" s="1"/>
  <c r="L204"/>
  <c r="M204" s="1"/>
  <c r="L12"/>
  <c r="M12" s="1"/>
  <c r="L56"/>
  <c r="M56" s="1"/>
  <c r="L116"/>
  <c r="M116" s="1"/>
  <c r="L210"/>
  <c r="M210" s="1"/>
  <c r="L159"/>
  <c r="M159" s="1"/>
  <c r="L227"/>
  <c r="M227" s="1"/>
  <c r="L22"/>
  <c r="M22" s="1"/>
  <c r="L50"/>
  <c r="M50" s="1"/>
  <c r="L244"/>
  <c r="M244" s="1"/>
  <c r="L85"/>
  <c r="M85" s="1"/>
  <c r="L17"/>
  <c r="M17" s="1"/>
  <c r="L24"/>
  <c r="M24" s="1"/>
  <c r="L32"/>
  <c r="M32" s="1"/>
  <c r="L247"/>
  <c r="M247" s="1"/>
  <c r="L211"/>
  <c r="M211" s="1"/>
  <c r="L122"/>
  <c r="M122" s="1"/>
  <c r="L127"/>
  <c r="M127" s="1"/>
  <c r="L68"/>
  <c r="M68" s="1"/>
  <c r="L117"/>
  <c r="M117" s="1"/>
  <c r="L171"/>
  <c r="M171" s="1"/>
  <c r="L136"/>
  <c r="M136" s="1"/>
  <c r="L70"/>
  <c r="M70" s="1"/>
  <c r="L90"/>
  <c r="M90" s="1"/>
  <c r="L69"/>
  <c r="M69" s="1"/>
  <c r="L46"/>
  <c r="M46" s="1"/>
  <c r="L242"/>
  <c r="M242" s="1"/>
  <c r="L51"/>
  <c r="M51" s="1"/>
  <c r="L158"/>
  <c r="M158" s="1"/>
  <c r="L225"/>
  <c r="M225" s="1"/>
  <c r="L101"/>
  <c r="M101" s="1"/>
  <c r="L232"/>
  <c r="M232" s="1"/>
  <c r="L21"/>
  <c r="M21" s="1"/>
  <c r="L263"/>
  <c r="M263" s="1"/>
  <c r="L38"/>
  <c r="M38" s="1"/>
  <c r="L234"/>
  <c r="M234" s="1"/>
  <c r="L103"/>
  <c r="M103" s="1"/>
  <c r="L192"/>
  <c r="M192" s="1"/>
  <c r="L176"/>
  <c r="M176" s="1"/>
  <c r="L5"/>
  <c r="M5" s="1"/>
  <c r="L146"/>
  <c r="M146" s="1"/>
  <c r="L152"/>
  <c r="M152" s="1"/>
  <c r="L2"/>
  <c r="M2" s="1"/>
  <c r="L110"/>
  <c r="M110" s="1"/>
  <c r="L86"/>
  <c r="M86" s="1"/>
  <c r="L237"/>
  <c r="M237" s="1"/>
  <c r="L259"/>
  <c r="M259" s="1"/>
  <c r="L20"/>
  <c r="M20" s="1"/>
  <c r="L186"/>
  <c r="M186" s="1"/>
  <c r="L79"/>
  <c r="M79" s="1"/>
  <c r="L121"/>
  <c r="M121" s="1"/>
  <c r="L200"/>
  <c r="M200" s="1"/>
  <c r="L104"/>
  <c r="M104" s="1"/>
  <c r="L215"/>
  <c r="M215" s="1"/>
  <c r="L87"/>
  <c r="L249"/>
  <c r="M249" s="1"/>
  <c r="L30"/>
  <c r="M30" s="1"/>
  <c r="L74"/>
  <c r="M74" s="1"/>
  <c r="L113"/>
  <c r="M113" s="1"/>
  <c r="L195"/>
  <c r="M195" s="1"/>
  <c r="L148"/>
  <c r="M148" s="1"/>
  <c r="L77"/>
  <c r="M77" s="1"/>
  <c r="L92"/>
  <c r="M92" s="1"/>
  <c r="L14"/>
  <c r="M14" s="1"/>
  <c r="L124"/>
  <c r="M124" s="1"/>
  <c r="L216"/>
  <c r="M216" s="1"/>
  <c r="L89"/>
  <c r="AI240"/>
  <c r="L160"/>
  <c r="M160" s="1"/>
  <c r="AI258"/>
  <c r="L95"/>
  <c r="M95" s="1"/>
  <c r="L72"/>
  <c r="M72" s="1"/>
  <c r="AI8"/>
  <c r="L265"/>
  <c r="M265" s="1"/>
  <c r="L97"/>
  <c r="M97" s="1"/>
  <c r="AI111"/>
  <c r="L118"/>
  <c r="M118" s="1"/>
  <c r="AI34"/>
  <c r="L156"/>
  <c r="M156" s="1"/>
  <c r="AI54"/>
  <c r="L31"/>
  <c r="M31" s="1"/>
  <c r="N31" s="1"/>
  <c r="AH31" s="1"/>
  <c r="AL31" s="1"/>
  <c r="AI138"/>
  <c r="L253"/>
  <c r="M253" s="1"/>
  <c r="AI57"/>
  <c r="L29"/>
  <c r="M29" s="1"/>
  <c r="AI182"/>
  <c r="L125"/>
  <c r="M125" s="1"/>
  <c r="L169"/>
  <c r="M169" s="1"/>
  <c r="AI60"/>
  <c r="L201"/>
  <c r="M201" s="1"/>
  <c r="L23"/>
  <c r="M23" s="1"/>
  <c r="AI202"/>
  <c r="L198"/>
  <c r="M198" s="1"/>
  <c r="L150"/>
  <c r="M150" s="1"/>
  <c r="AI130"/>
  <c r="L105"/>
  <c r="M105" s="1"/>
  <c r="L189"/>
  <c r="M189" s="1"/>
  <c r="L27"/>
  <c r="M27" s="1"/>
  <c r="AI45"/>
  <c r="L112"/>
  <c r="M112" s="1"/>
  <c r="L62"/>
  <c r="M62" s="1"/>
  <c r="AI58"/>
  <c r="L82"/>
  <c r="M82" s="1"/>
  <c r="L184"/>
  <c r="M184" s="1"/>
  <c r="L197"/>
  <c r="M197" s="1"/>
  <c r="AL197" s="1"/>
  <c r="L231"/>
  <c r="M231" s="1"/>
  <c r="AL231" s="1"/>
  <c r="L114"/>
  <c r="M114" s="1"/>
  <c r="AJ114" s="1"/>
  <c r="L52"/>
  <c r="M52" s="1"/>
  <c r="AJ52" s="1"/>
  <c r="L4"/>
  <c r="M4" s="1"/>
  <c r="AL4" s="1"/>
  <c r="L26"/>
  <c r="M26" s="1"/>
  <c r="AL26" s="1"/>
  <c r="L91"/>
  <c r="M91" s="1"/>
  <c r="AJ91" s="1"/>
  <c r="L96"/>
  <c r="M96" s="1"/>
  <c r="AL96" s="1"/>
  <c r="L181"/>
  <c r="M181" s="1"/>
  <c r="AL181" s="1"/>
  <c r="L139"/>
  <c r="M139" s="1"/>
  <c r="AJ139" s="1"/>
  <c r="L66"/>
  <c r="M66" s="1"/>
  <c r="AJ66" s="1"/>
  <c r="L164"/>
  <c r="M164" s="1"/>
  <c r="AL164" s="1"/>
  <c r="L217"/>
  <c r="M217" s="1"/>
  <c r="AL217" s="1"/>
  <c r="L235"/>
  <c r="M235" s="1"/>
  <c r="AL235" s="1"/>
  <c r="L239"/>
  <c r="M239" s="1"/>
  <c r="AJ239" s="1"/>
  <c r="L223"/>
  <c r="M223" s="1"/>
  <c r="AL223" s="1"/>
  <c r="L228"/>
  <c r="M228" s="1"/>
  <c r="AL228" s="1"/>
  <c r="L229"/>
  <c r="M229" s="1"/>
  <c r="AJ229" s="1"/>
  <c r="L208"/>
  <c r="M208" s="1"/>
  <c r="AJ208" s="1"/>
  <c r="L209"/>
  <c r="M209" s="1"/>
  <c r="AJ209" s="1"/>
  <c r="L161"/>
  <c r="M161" s="1"/>
  <c r="AJ161" s="1"/>
  <c r="L172"/>
  <c r="M172" s="1"/>
  <c r="AJ172" s="1"/>
  <c r="AI213"/>
  <c r="L34"/>
  <c r="M34" s="1"/>
  <c r="AI156"/>
  <c r="L240"/>
  <c r="M240" s="1"/>
  <c r="AI160"/>
  <c r="L54"/>
  <c r="M54" s="1"/>
  <c r="AI31"/>
  <c r="L241"/>
  <c r="M241" s="1"/>
  <c r="AI218"/>
  <c r="L138"/>
  <c r="M138" s="1"/>
  <c r="AI253"/>
  <c r="L258"/>
  <c r="M258" s="1"/>
  <c r="AI95"/>
  <c r="L57"/>
  <c r="M57" s="1"/>
  <c r="AI29"/>
  <c r="L93"/>
  <c r="M93" s="1"/>
  <c r="AI69"/>
  <c r="L182"/>
  <c r="M182" s="1"/>
  <c r="L18"/>
  <c r="M18" s="1"/>
  <c r="L60"/>
  <c r="M60" s="1"/>
  <c r="L262"/>
  <c r="M262" s="1"/>
  <c r="AI201"/>
  <c r="L221"/>
  <c r="M221" s="1"/>
  <c r="L140"/>
  <c r="M140" s="1"/>
  <c r="AI46"/>
  <c r="L202"/>
  <c r="M202" s="1"/>
  <c r="L212"/>
  <c r="M212" s="1"/>
  <c r="AI198"/>
  <c r="L8"/>
  <c r="M8" s="1"/>
  <c r="L73"/>
  <c r="M73" s="1"/>
  <c r="AI265"/>
  <c r="L130"/>
  <c r="M130" s="1"/>
  <c r="L141"/>
  <c r="M141" s="1"/>
  <c r="AI105"/>
  <c r="L133"/>
  <c r="M133" s="1"/>
  <c r="L109"/>
  <c r="M109" s="1"/>
  <c r="AI191"/>
  <c r="L166"/>
  <c r="M166" s="1"/>
  <c r="AI189"/>
  <c r="L163"/>
  <c r="M163" s="1"/>
  <c r="AI158"/>
  <c r="L45"/>
  <c r="M45" s="1"/>
  <c r="L174"/>
  <c r="M174" s="1"/>
  <c r="AI112"/>
  <c r="L111"/>
  <c r="M111" s="1"/>
  <c r="L11"/>
  <c r="M11" s="1"/>
  <c r="AI118"/>
  <c r="L58"/>
  <c r="M58" s="1"/>
  <c r="L128"/>
  <c r="M128" s="1"/>
  <c r="AI82"/>
  <c r="L47"/>
  <c r="M47" s="1"/>
  <c r="L80"/>
  <c r="M80" s="1"/>
  <c r="L135"/>
  <c r="M135" s="1"/>
  <c r="L261"/>
  <c r="M261" s="1"/>
  <c r="L142"/>
  <c r="M142" s="1"/>
  <c r="L206"/>
  <c r="M206" s="1"/>
  <c r="L98"/>
  <c r="M98" s="1"/>
  <c r="L256"/>
  <c r="M256" s="1"/>
  <c r="L230"/>
  <c r="M230" s="1"/>
  <c r="L252"/>
  <c r="M252" s="1"/>
  <c r="L222"/>
  <c r="M222" s="1"/>
  <c r="L9"/>
  <c r="M9" s="1"/>
  <c r="L220"/>
  <c r="M220" s="1"/>
  <c r="L194"/>
  <c r="M194" s="1"/>
  <c r="L168"/>
  <c r="M168" s="1"/>
  <c r="L53"/>
  <c r="M53" s="1"/>
  <c r="L170"/>
  <c r="M170" s="1"/>
  <c r="L183"/>
  <c r="M183" s="1"/>
  <c r="L94"/>
  <c r="M94" s="1"/>
  <c r="L144"/>
  <c r="M144" s="1"/>
  <c r="L214"/>
  <c r="M214" s="1"/>
  <c r="L257"/>
  <c r="M257" s="1"/>
  <c r="AM129"/>
  <c r="AI70"/>
  <c r="AM59"/>
  <c r="AI90"/>
  <c r="AM190"/>
  <c r="AM106"/>
  <c r="AM248"/>
  <c r="AM35"/>
  <c r="AM236"/>
  <c r="AM250"/>
  <c r="AM36"/>
  <c r="AM6"/>
  <c r="AM13"/>
  <c r="AM233"/>
  <c r="AM40"/>
  <c r="AM251"/>
  <c r="AM173"/>
  <c r="AM132"/>
  <c r="AM187"/>
  <c r="AM196"/>
  <c r="AM219"/>
  <c r="AM254"/>
  <c r="AI125"/>
  <c r="AM18"/>
  <c r="AI169"/>
  <c r="AM60"/>
  <c r="AI262"/>
  <c r="AM201"/>
  <c r="AI61"/>
  <c r="AM221"/>
  <c r="AI140"/>
  <c r="AM46"/>
  <c r="AI23"/>
  <c r="AM202"/>
  <c r="AI212"/>
  <c r="AM198"/>
  <c r="AI72"/>
  <c r="AM8"/>
  <c r="AI73"/>
  <c r="AM265"/>
  <c r="AI150"/>
  <c r="AM130"/>
  <c r="AI141"/>
  <c r="AM105"/>
  <c r="AI242"/>
  <c r="AM133"/>
  <c r="AI109"/>
  <c r="AM191"/>
  <c r="AM166"/>
  <c r="AM51"/>
  <c r="AI163"/>
  <c r="AM158"/>
  <c r="AI27"/>
  <c r="AM45"/>
  <c r="AI174"/>
  <c r="AM112"/>
  <c r="AI97"/>
  <c r="AM111"/>
  <c r="AI11"/>
  <c r="AM118"/>
  <c r="AI62"/>
  <c r="AM58"/>
  <c r="AI128"/>
  <c r="AM82"/>
  <c r="AI199"/>
  <c r="AM47"/>
  <c r="AI80"/>
  <c r="AM225"/>
  <c r="AI135"/>
  <c r="AI129"/>
  <c r="AM70"/>
  <c r="AI59"/>
  <c r="AM90"/>
  <c r="AI190"/>
  <c r="AM213"/>
  <c r="AI106"/>
  <c r="AM34"/>
  <c r="AI248"/>
  <c r="AM156"/>
  <c r="AI35"/>
  <c r="AM240"/>
  <c r="AI236"/>
  <c r="AM160"/>
  <c r="AI250"/>
  <c r="AM54"/>
  <c r="AI36"/>
  <c r="AM31"/>
  <c r="AM241"/>
  <c r="AI6"/>
  <c r="AM218"/>
  <c r="AI13"/>
  <c r="AM138"/>
  <c r="AI233"/>
  <c r="AM253"/>
  <c r="AI40"/>
  <c r="AM258"/>
  <c r="AI251"/>
  <c r="AM95"/>
  <c r="AI173"/>
  <c r="AM57"/>
  <c r="AI132"/>
  <c r="AM29"/>
  <c r="AI187"/>
  <c r="AM93"/>
  <c r="AI196"/>
  <c r="AM69"/>
  <c r="AI219"/>
  <c r="AM182"/>
  <c r="AI254"/>
  <c r="AM125"/>
  <c r="AI18"/>
  <c r="AM169"/>
  <c r="AM262"/>
  <c r="AM61"/>
  <c r="AM140"/>
  <c r="AM23"/>
  <c r="AM212"/>
  <c r="AM72"/>
  <c r="AM73"/>
  <c r="AM150"/>
  <c r="AM141"/>
  <c r="AM242"/>
  <c r="AM109"/>
  <c r="AI166"/>
  <c r="AM189"/>
  <c r="AI51"/>
  <c r="AM163"/>
  <c r="AM27"/>
  <c r="AM174"/>
  <c r="AM97"/>
  <c r="AM11"/>
  <c r="AM62"/>
  <c r="AM128"/>
  <c r="AM199"/>
  <c r="AM80"/>
  <c r="AI225"/>
  <c r="AK129"/>
  <c r="AK70"/>
  <c r="AK59"/>
  <c r="AK90"/>
  <c r="AK190"/>
  <c r="AK213"/>
  <c r="AK106"/>
  <c r="AK34"/>
  <c r="AK248"/>
  <c r="AK156"/>
  <c r="AK35"/>
  <c r="AK240"/>
  <c r="AK236"/>
  <c r="AK160"/>
  <c r="AK250"/>
  <c r="AK54"/>
  <c r="AK36"/>
  <c r="AK31"/>
  <c r="AK241"/>
  <c r="AK6"/>
  <c r="AK218"/>
  <c r="AK13"/>
  <c r="AK138"/>
  <c r="AK233"/>
  <c r="AK253"/>
  <c r="AK40"/>
  <c r="AK258"/>
  <c r="AK251"/>
  <c r="AK95"/>
  <c r="AK173"/>
  <c r="AK57"/>
  <c r="AK132"/>
  <c r="AK29"/>
  <c r="AK187"/>
  <c r="AK93"/>
  <c r="AK196"/>
  <c r="AK69"/>
  <c r="AK219"/>
  <c r="AK182"/>
  <c r="AK254"/>
  <c r="AK125"/>
  <c r="AK18"/>
  <c r="AK169"/>
  <c r="AK60"/>
  <c r="AK262"/>
  <c r="AK201"/>
  <c r="AK61"/>
  <c r="AK221"/>
  <c r="AK140"/>
  <c r="AK46"/>
  <c r="AK23"/>
  <c r="AK202"/>
  <c r="AK212"/>
  <c r="AK198"/>
  <c r="AK72"/>
  <c r="AK8"/>
  <c r="AK73"/>
  <c r="AK265"/>
  <c r="AK150"/>
  <c r="AK130"/>
  <c r="AK141"/>
  <c r="AK105"/>
  <c r="AK242"/>
  <c r="AK133"/>
  <c r="AK109"/>
  <c r="AK191"/>
  <c r="AK166"/>
  <c r="AK189"/>
  <c r="AK51"/>
  <c r="AK163"/>
  <c r="AK158"/>
  <c r="AK27"/>
  <c r="AK45"/>
  <c r="AK174"/>
  <c r="AK112"/>
  <c r="AK97"/>
  <c r="AK111"/>
  <c r="AK11"/>
  <c r="AK118"/>
  <c r="AK62"/>
  <c r="AK58"/>
  <c r="AK128"/>
  <c r="AK82"/>
  <c r="AK199"/>
  <c r="AK47"/>
  <c r="AK80"/>
  <c r="AK225"/>
  <c r="AK135"/>
  <c r="AI19"/>
  <c r="AM19"/>
  <c r="AI153"/>
  <c r="AM153"/>
  <c r="AI101"/>
  <c r="AM101"/>
  <c r="AI25"/>
  <c r="AM25"/>
  <c r="AI232"/>
  <c r="AM232"/>
  <c r="AI151"/>
  <c r="AM151"/>
  <c r="AI165"/>
  <c r="AM165"/>
  <c r="AI188"/>
  <c r="AM188"/>
  <c r="AI65"/>
  <c r="AM65"/>
  <c r="AI102"/>
  <c r="AM102"/>
  <c r="AI21"/>
  <c r="AM21"/>
  <c r="AI145"/>
  <c r="AM145"/>
  <c r="AI37"/>
  <c r="AM37"/>
  <c r="AI126"/>
  <c r="AM126"/>
  <c r="AI42"/>
  <c r="AM42"/>
  <c r="AI224"/>
  <c r="AM224"/>
  <c r="AI263"/>
  <c r="AM263"/>
  <c r="AI203"/>
  <c r="AM203"/>
  <c r="AI38"/>
  <c r="AM38"/>
  <c r="AI41"/>
  <c r="AM41"/>
  <c r="AI48"/>
  <c r="AM48"/>
  <c r="AI175"/>
  <c r="AM175"/>
  <c r="AI234"/>
  <c r="AM234"/>
  <c r="AL75"/>
  <c r="AM75"/>
  <c r="AI75"/>
  <c r="AL39"/>
  <c r="AM39"/>
  <c r="AI39"/>
  <c r="AL238"/>
  <c r="AM238"/>
  <c r="AI238"/>
  <c r="AL134"/>
  <c r="AM134"/>
  <c r="AI134"/>
  <c r="AL107"/>
  <c r="AM107"/>
  <c r="AI107"/>
  <c r="AL103"/>
  <c r="AM103"/>
  <c r="AI103"/>
  <c r="AL167"/>
  <c r="AM167"/>
  <c r="AI167"/>
  <c r="AL192"/>
  <c r="AM192"/>
  <c r="AI192"/>
  <c r="AL162"/>
  <c r="AM162"/>
  <c r="AI162"/>
  <c r="AL176"/>
  <c r="AM176"/>
  <c r="AI176"/>
  <c r="AL84"/>
  <c r="AM84"/>
  <c r="AI84"/>
  <c r="AL5"/>
  <c r="AM5"/>
  <c r="AI5"/>
  <c r="AL143"/>
  <c r="AM143"/>
  <c r="AI143"/>
  <c r="AL146"/>
  <c r="AM146"/>
  <c r="AI146"/>
  <c r="AL55"/>
  <c r="AM55"/>
  <c r="AI55"/>
  <c r="AL78"/>
  <c r="AM78"/>
  <c r="AI78"/>
  <c r="AL115"/>
  <c r="AM115"/>
  <c r="AI115"/>
  <c r="AL155"/>
  <c r="AM155"/>
  <c r="AI155"/>
  <c r="AL137"/>
  <c r="AM137"/>
  <c r="AI137"/>
  <c r="AL177"/>
  <c r="AM177"/>
  <c r="AI177"/>
  <c r="AL67"/>
  <c r="AM67"/>
  <c r="AI67"/>
  <c r="AL152"/>
  <c r="AM152"/>
  <c r="AI152"/>
  <c r="AL193"/>
  <c r="AM193"/>
  <c r="AI193"/>
  <c r="AL131"/>
  <c r="AM131"/>
  <c r="AI131"/>
  <c r="AL123"/>
  <c r="AM123"/>
  <c r="AI123"/>
  <c r="AL99"/>
  <c r="AM99"/>
  <c r="AI99"/>
  <c r="AL63"/>
  <c r="AM63"/>
  <c r="AI63"/>
  <c r="AL226"/>
  <c r="AM226"/>
  <c r="AI226"/>
  <c r="AL207"/>
  <c r="AM207"/>
  <c r="AI207"/>
  <c r="AL7"/>
  <c r="AM7"/>
  <c r="AI7"/>
  <c r="AL3"/>
  <c r="AM3"/>
  <c r="AI3"/>
  <c r="AL71"/>
  <c r="AM71"/>
  <c r="AI71"/>
  <c r="AL205"/>
  <c r="AM205"/>
  <c r="AI205"/>
  <c r="AL119"/>
  <c r="AM119"/>
  <c r="AI119"/>
  <c r="AL147"/>
  <c r="AM147"/>
  <c r="AI147"/>
  <c r="AL204"/>
  <c r="AM204"/>
  <c r="AI204"/>
  <c r="AL261"/>
  <c r="AM261"/>
  <c r="AI261"/>
  <c r="AL12"/>
  <c r="AM12"/>
  <c r="AI12"/>
  <c r="AL142"/>
  <c r="AM142"/>
  <c r="AI142"/>
  <c r="AL56"/>
  <c r="AM56"/>
  <c r="AI56"/>
  <c r="AL206"/>
  <c r="AM206"/>
  <c r="AI206"/>
  <c r="AL116"/>
  <c r="AM116"/>
  <c r="AI116"/>
  <c r="AL98"/>
  <c r="AM98"/>
  <c r="AI98"/>
  <c r="AL210"/>
  <c r="AM210"/>
  <c r="AI210"/>
  <c r="AL83"/>
  <c r="AM83"/>
  <c r="AI83"/>
  <c r="AL2"/>
  <c r="AM2"/>
  <c r="AI2"/>
  <c r="AL44"/>
  <c r="AM44"/>
  <c r="AI44"/>
  <c r="AL110"/>
  <c r="AM110"/>
  <c r="AI110"/>
  <c r="AL178"/>
  <c r="AM178"/>
  <c r="AI178"/>
  <c r="AL86"/>
  <c r="AM86"/>
  <c r="AI86"/>
  <c r="AL264"/>
  <c r="AM264"/>
  <c r="AI264"/>
  <c r="AL237"/>
  <c r="AM237"/>
  <c r="AI237"/>
  <c r="AL185"/>
  <c r="AM185"/>
  <c r="AI185"/>
  <c r="AL159"/>
  <c r="AM159"/>
  <c r="AI159"/>
  <c r="AL108"/>
  <c r="AM108"/>
  <c r="AI108"/>
  <c r="AL259"/>
  <c r="AM259"/>
  <c r="AI259"/>
  <c r="AL100"/>
  <c r="AM100"/>
  <c r="AI100"/>
  <c r="AL227"/>
  <c r="AM227"/>
  <c r="AI227"/>
  <c r="AL10"/>
  <c r="AM10"/>
  <c r="AI10"/>
  <c r="AL20"/>
  <c r="AM20"/>
  <c r="AI20"/>
  <c r="AL81"/>
  <c r="AM81"/>
  <c r="AI81"/>
  <c r="AL22"/>
  <c r="AM22"/>
  <c r="AI22"/>
  <c r="AL15"/>
  <c r="AM15"/>
  <c r="AI15"/>
  <c r="AL50"/>
  <c r="AM50"/>
  <c r="AI50"/>
  <c r="AL120"/>
  <c r="AM120"/>
  <c r="AI120"/>
  <c r="AL186"/>
  <c r="AM186"/>
  <c r="AI186"/>
  <c r="AL49"/>
  <c r="AM49"/>
  <c r="AI49"/>
  <c r="AL244"/>
  <c r="AM244"/>
  <c r="AI244"/>
  <c r="AL255"/>
  <c r="AM255"/>
  <c r="AI255"/>
  <c r="AL85"/>
  <c r="AM85"/>
  <c r="AI85"/>
  <c r="AL179"/>
  <c r="AM179"/>
  <c r="AI179"/>
  <c r="AL79"/>
  <c r="AM79"/>
  <c r="AI79"/>
  <c r="AL260"/>
  <c r="AM260"/>
  <c r="AI260"/>
  <c r="AL121"/>
  <c r="AM121"/>
  <c r="AI121"/>
  <c r="AL88"/>
  <c r="AM88"/>
  <c r="AI88"/>
  <c r="AK19"/>
  <c r="AK153"/>
  <c r="AK101"/>
  <c r="AK25"/>
  <c r="AK232"/>
  <c r="AK151"/>
  <c r="AK165"/>
  <c r="AK188"/>
  <c r="AK65"/>
  <c r="AK102"/>
  <c r="AK21"/>
  <c r="AK145"/>
  <c r="AK37"/>
  <c r="AK126"/>
  <c r="AK42"/>
  <c r="AK224"/>
  <c r="AK263"/>
  <c r="AK203"/>
  <c r="AK38"/>
  <c r="AK41"/>
  <c r="AK48"/>
  <c r="AK175"/>
  <c r="AK234"/>
  <c r="AK200"/>
  <c r="AK28"/>
  <c r="AK104"/>
  <c r="AK245"/>
  <c r="AK215"/>
  <c r="AK16"/>
  <c r="AK17"/>
  <c r="AK64"/>
  <c r="AK87"/>
  <c r="AK246"/>
  <c r="AK249"/>
  <c r="AK149"/>
  <c r="AK24"/>
  <c r="AK33"/>
  <c r="AK32"/>
  <c r="AK243"/>
  <c r="AK30"/>
  <c r="AK76"/>
  <c r="AK74"/>
  <c r="AK180"/>
  <c r="AK247"/>
  <c r="AK154"/>
  <c r="AK113"/>
  <c r="AK256"/>
  <c r="AK195"/>
  <c r="AK230"/>
  <c r="AK211"/>
  <c r="AK252"/>
  <c r="AK122"/>
  <c r="AK222"/>
  <c r="AK127"/>
  <c r="AK9"/>
  <c r="AK148"/>
  <c r="AK220"/>
  <c r="AK68"/>
  <c r="AK194"/>
  <c r="AK117"/>
  <c r="AK168"/>
  <c r="AK77"/>
  <c r="AK53"/>
  <c r="AK171"/>
  <c r="AK170"/>
  <c r="AK92"/>
  <c r="AK183"/>
  <c r="AK14"/>
  <c r="AK94"/>
  <c r="AK124"/>
  <c r="AK144"/>
  <c r="AK136"/>
  <c r="AK214"/>
  <c r="AK216"/>
  <c r="AK257"/>
  <c r="AK184"/>
  <c r="AI200"/>
  <c r="AM200"/>
  <c r="AI28"/>
  <c r="AM28"/>
  <c r="AI104"/>
  <c r="AM104"/>
  <c r="AI245"/>
  <c r="AM245"/>
  <c r="AI215"/>
  <c r="AM215"/>
  <c r="AI16"/>
  <c r="AM16"/>
  <c r="AI17"/>
  <c r="AM17"/>
  <c r="AI64"/>
  <c r="AM64"/>
  <c r="AI87"/>
  <c r="AM87"/>
  <c r="AI246"/>
  <c r="AM246"/>
  <c r="AI249"/>
  <c r="AM249"/>
  <c r="AI149"/>
  <c r="AM149"/>
  <c r="AI24"/>
  <c r="AM24"/>
  <c r="AI33"/>
  <c r="AM33"/>
  <c r="AI32"/>
  <c r="AM32"/>
  <c r="AI243"/>
  <c r="AM243"/>
  <c r="AI30"/>
  <c r="AM30"/>
  <c r="AI76"/>
  <c r="AM76"/>
  <c r="AI74"/>
  <c r="AM74"/>
  <c r="AI180"/>
  <c r="AM180"/>
  <c r="AI247"/>
  <c r="AM247"/>
  <c r="AI154"/>
  <c r="AM154"/>
  <c r="AI113"/>
  <c r="AM113"/>
  <c r="AI256"/>
  <c r="AM256"/>
  <c r="AI195"/>
  <c r="AM195"/>
  <c r="AI230"/>
  <c r="AM230"/>
  <c r="AI211"/>
  <c r="AM211"/>
  <c r="AI252"/>
  <c r="AM252"/>
  <c r="AI122"/>
  <c r="AM122"/>
  <c r="AI222"/>
  <c r="AM222"/>
  <c r="AI127"/>
  <c r="AM127"/>
  <c r="AI9"/>
  <c r="AM9"/>
  <c r="AI148"/>
  <c r="AM148"/>
  <c r="AI220"/>
  <c r="AM220"/>
  <c r="AI68"/>
  <c r="AM68"/>
  <c r="AI194"/>
  <c r="AM194"/>
  <c r="AI117"/>
  <c r="AM117"/>
  <c r="AI168"/>
  <c r="AM168"/>
  <c r="AI77"/>
  <c r="AM77"/>
  <c r="AI53"/>
  <c r="AM53"/>
  <c r="AI171"/>
  <c r="AM171"/>
  <c r="AI170"/>
  <c r="AM170"/>
  <c r="AI92"/>
  <c r="AM92"/>
  <c r="AI183"/>
  <c r="AM183"/>
  <c r="AI14"/>
  <c r="AM14"/>
  <c r="AI94"/>
  <c r="AM94"/>
  <c r="AI124"/>
  <c r="AM124"/>
  <c r="AI144"/>
  <c r="AM144"/>
  <c r="AI136"/>
  <c r="AM136"/>
  <c r="AI214"/>
  <c r="AM214"/>
  <c r="AI216"/>
  <c r="AM216"/>
  <c r="AI257"/>
  <c r="AM257"/>
  <c r="AI184"/>
  <c r="AM184"/>
  <c r="AI43"/>
  <c r="AM43"/>
  <c r="AK43"/>
  <c r="AJ231"/>
  <c r="AM231"/>
  <c r="AL52"/>
  <c r="AK52"/>
  <c r="AI52"/>
  <c r="AJ26"/>
  <c r="AI26"/>
  <c r="AJ181"/>
  <c r="AM181"/>
  <c r="AJ164"/>
  <c r="AM164"/>
  <c r="AL229"/>
  <c r="AK229"/>
  <c r="AI229"/>
  <c r="AJ197"/>
  <c r="AI197"/>
  <c r="AL114"/>
  <c r="AM114"/>
  <c r="AK114"/>
  <c r="AJ4"/>
  <c r="AI4"/>
  <c r="AL91"/>
  <c r="AK91"/>
  <c r="AI91"/>
  <c r="AJ96"/>
  <c r="AI96"/>
  <c r="AL139"/>
  <c r="AK139"/>
  <c r="AI139"/>
  <c r="AL66"/>
  <c r="AM66"/>
  <c r="AK66"/>
  <c r="AJ217"/>
  <c r="AM217"/>
  <c r="AJ235"/>
  <c r="AI235"/>
  <c r="AL239"/>
  <c r="AM239"/>
  <c r="AK239"/>
  <c r="AJ223"/>
  <c r="AM223"/>
  <c r="AJ228"/>
  <c r="AI228"/>
  <c r="AL208"/>
  <c r="AK208"/>
  <c r="AI208"/>
  <c r="AL209"/>
  <c r="AM209"/>
  <c r="AK209"/>
  <c r="AL161"/>
  <c r="AK161"/>
  <c r="AI161"/>
  <c r="AL172"/>
  <c r="AK172"/>
  <c r="AI172"/>
  <c r="L43"/>
  <c r="M43" s="1"/>
  <c r="L129"/>
  <c r="M129" s="1"/>
  <c r="L59"/>
  <c r="M59" s="1"/>
  <c r="L190"/>
  <c r="M190" s="1"/>
  <c r="L106"/>
  <c r="M106" s="1"/>
  <c r="L248"/>
  <c r="M248" s="1"/>
  <c r="L35"/>
  <c r="M35" s="1"/>
  <c r="L236"/>
  <c r="M236" s="1"/>
  <c r="L250"/>
  <c r="M250" s="1"/>
  <c r="L36"/>
  <c r="M36" s="1"/>
  <c r="L6"/>
  <c r="M6" s="1"/>
  <c r="L13"/>
  <c r="M13" s="1"/>
  <c r="L233"/>
  <c r="M233" s="1"/>
  <c r="L40"/>
  <c r="M40" s="1"/>
  <c r="L251"/>
  <c r="M251" s="1"/>
  <c r="L173"/>
  <c r="M173" s="1"/>
  <c r="L132"/>
  <c r="M132" s="1"/>
  <c r="L187"/>
  <c r="M187" s="1"/>
  <c r="L196"/>
  <c r="M196" s="1"/>
  <c r="L219"/>
  <c r="M219" s="1"/>
  <c r="L254"/>
  <c r="M254" s="1"/>
  <c r="AJ43"/>
  <c r="AJ129"/>
  <c r="AJ70"/>
  <c r="AJ59"/>
  <c r="AJ90"/>
  <c r="AJ190"/>
  <c r="AJ213"/>
  <c r="AJ106"/>
  <c r="AJ34"/>
  <c r="AJ248"/>
  <c r="AJ156"/>
  <c r="AJ35"/>
  <c r="AJ240"/>
  <c r="AJ236"/>
  <c r="AJ160"/>
  <c r="AJ250"/>
  <c r="AJ54"/>
  <c r="AJ36"/>
  <c r="AJ31"/>
  <c r="AJ241"/>
  <c r="AJ6"/>
  <c r="AJ218"/>
  <c r="AJ13"/>
  <c r="AJ138"/>
  <c r="AJ233"/>
  <c r="AJ253"/>
  <c r="AJ40"/>
  <c r="AJ258"/>
  <c r="AJ251"/>
  <c r="AJ95"/>
  <c r="AJ173"/>
  <c r="AJ57"/>
  <c r="AJ132"/>
  <c r="AJ29"/>
  <c r="AJ187"/>
  <c r="AJ93"/>
  <c r="AJ196"/>
  <c r="AJ69"/>
  <c r="AJ219"/>
  <c r="AJ182"/>
  <c r="AJ254"/>
  <c r="AJ125"/>
  <c r="AJ18"/>
  <c r="AJ169"/>
  <c r="AJ60"/>
  <c r="AJ262"/>
  <c r="AJ201"/>
  <c r="AJ61"/>
  <c r="AJ221"/>
  <c r="AJ140"/>
  <c r="AJ46"/>
  <c r="AJ23"/>
  <c r="AJ202"/>
  <c r="AJ212"/>
  <c r="AJ198"/>
  <c r="AJ72"/>
  <c r="AJ8"/>
  <c r="AJ73"/>
  <c r="AJ265"/>
  <c r="AJ150"/>
  <c r="AJ130"/>
  <c r="AJ141"/>
  <c r="AJ105"/>
  <c r="AJ242"/>
  <c r="AJ133"/>
  <c r="AJ109"/>
  <c r="AJ191"/>
  <c r="AJ166"/>
  <c r="AJ189"/>
  <c r="AJ51"/>
  <c r="AJ163"/>
  <c r="AJ158"/>
  <c r="AJ27"/>
  <c r="AJ45"/>
  <c r="AJ174"/>
  <c r="AJ112"/>
  <c r="AJ97"/>
  <c r="AJ111"/>
  <c r="AJ11"/>
  <c r="AJ118"/>
  <c r="AJ62"/>
  <c r="AJ58"/>
  <c r="AJ128"/>
  <c r="AJ82"/>
  <c r="AJ199"/>
  <c r="AJ47"/>
  <c r="AJ80"/>
  <c r="AJ225"/>
  <c r="AJ135"/>
  <c r="AM135"/>
  <c r="L153"/>
  <c r="M153" s="1"/>
  <c r="L25"/>
  <c r="M25" s="1"/>
  <c r="L151"/>
  <c r="M151" s="1"/>
  <c r="L188"/>
  <c r="M188" s="1"/>
  <c r="L102"/>
  <c r="M102" s="1"/>
  <c r="L145"/>
  <c r="M145" s="1"/>
  <c r="L126"/>
  <c r="M126" s="1"/>
  <c r="L224"/>
  <c r="M224" s="1"/>
  <c r="L203"/>
  <c r="M203" s="1"/>
  <c r="L41"/>
  <c r="M41" s="1"/>
  <c r="L175"/>
  <c r="M175" s="1"/>
  <c r="L75"/>
  <c r="M75" s="1"/>
  <c r="L238"/>
  <c r="M238" s="1"/>
  <c r="L107"/>
  <c r="M107" s="1"/>
  <c r="L167"/>
  <c r="M167" s="1"/>
  <c r="L162"/>
  <c r="M162" s="1"/>
  <c r="L84"/>
  <c r="M84" s="1"/>
  <c r="L143"/>
  <c r="M143" s="1"/>
  <c r="L55"/>
  <c r="M55" s="1"/>
  <c r="L115"/>
  <c r="M115" s="1"/>
  <c r="L137"/>
  <c r="M137" s="1"/>
  <c r="L67"/>
  <c r="M67" s="1"/>
  <c r="L193"/>
  <c r="M193" s="1"/>
  <c r="L123"/>
  <c r="M123" s="1"/>
  <c r="L63"/>
  <c r="M63" s="1"/>
  <c r="L207"/>
  <c r="M207" s="1"/>
  <c r="L3"/>
  <c r="M3" s="1"/>
  <c r="L205"/>
  <c r="M205" s="1"/>
  <c r="L147"/>
  <c r="M147" s="1"/>
  <c r="AJ19"/>
  <c r="AJ153"/>
  <c r="AJ101"/>
  <c r="AJ25"/>
  <c r="AJ232"/>
  <c r="AJ151"/>
  <c r="AJ165"/>
  <c r="AJ188"/>
  <c r="AJ65"/>
  <c r="AJ102"/>
  <c r="AJ21"/>
  <c r="AJ145"/>
  <c r="AJ37"/>
  <c r="AJ126"/>
  <c r="AJ42"/>
  <c r="AJ224"/>
  <c r="AJ263"/>
  <c r="AJ203"/>
  <c r="AJ38"/>
  <c r="AJ41"/>
  <c r="AJ48"/>
  <c r="AJ175"/>
  <c r="AJ234"/>
  <c r="AJ75"/>
  <c r="AJ39"/>
  <c r="AJ238"/>
  <c r="AJ134"/>
  <c r="AJ107"/>
  <c r="AJ103"/>
  <c r="AJ167"/>
  <c r="AJ192"/>
  <c r="AJ162"/>
  <c r="AJ176"/>
  <c r="AJ84"/>
  <c r="AJ5"/>
  <c r="AJ143"/>
  <c r="AJ146"/>
  <c r="AJ55"/>
  <c r="AJ78"/>
  <c r="AJ115"/>
  <c r="AJ155"/>
  <c r="AJ137"/>
  <c r="AJ177"/>
  <c r="AJ67"/>
  <c r="AJ152"/>
  <c r="AJ193"/>
  <c r="AJ131"/>
  <c r="AJ123"/>
  <c r="AJ99"/>
  <c r="AJ63"/>
  <c r="AJ226"/>
  <c r="AJ207"/>
  <c r="AJ7"/>
  <c r="AJ3"/>
  <c r="AJ71"/>
  <c r="AJ205"/>
  <c r="AJ119"/>
  <c r="AJ147"/>
  <c r="AJ204"/>
  <c r="AJ261"/>
  <c r="AJ12"/>
  <c r="AJ142"/>
  <c r="AJ56"/>
  <c r="AJ206"/>
  <c r="AJ116"/>
  <c r="AJ98"/>
  <c r="AJ210"/>
  <c r="L83"/>
  <c r="M83" s="1"/>
  <c r="L44"/>
  <c r="M44" s="1"/>
  <c r="L178"/>
  <c r="M178" s="1"/>
  <c r="L264"/>
  <c r="M264" s="1"/>
  <c r="L185"/>
  <c r="M185" s="1"/>
  <c r="L108"/>
  <c r="M108" s="1"/>
  <c r="L100"/>
  <c r="M100" s="1"/>
  <c r="L10"/>
  <c r="M10" s="1"/>
  <c r="L81"/>
  <c r="M81" s="1"/>
  <c r="L15"/>
  <c r="M15" s="1"/>
  <c r="L120"/>
  <c r="M120" s="1"/>
  <c r="L49"/>
  <c r="M49" s="1"/>
  <c r="L255"/>
  <c r="M255" s="1"/>
  <c r="L179"/>
  <c r="M179" s="1"/>
  <c r="L260"/>
  <c r="M260" s="1"/>
  <c r="L88"/>
  <c r="M88" s="1"/>
  <c r="L28"/>
  <c r="M28" s="1"/>
  <c r="L245"/>
  <c r="M245" s="1"/>
  <c r="L16"/>
  <c r="M16" s="1"/>
  <c r="L64"/>
  <c r="M64" s="1"/>
  <c r="L246"/>
  <c r="M246" s="1"/>
  <c r="L149"/>
  <c r="M149" s="1"/>
  <c r="L33"/>
  <c r="M33" s="1"/>
  <c r="L243"/>
  <c r="M243" s="1"/>
  <c r="L76"/>
  <c r="M76" s="1"/>
  <c r="L180"/>
  <c r="M180" s="1"/>
  <c r="L154"/>
  <c r="M154" s="1"/>
  <c r="AJ83"/>
  <c r="AJ2"/>
  <c r="AJ44"/>
  <c r="AJ110"/>
  <c r="AJ178"/>
  <c r="AJ86"/>
  <c r="AJ264"/>
  <c r="AJ237"/>
  <c r="AJ185"/>
  <c r="AJ159"/>
  <c r="AJ108"/>
  <c r="AJ259"/>
  <c r="AJ100"/>
  <c r="AJ227"/>
  <c r="AJ10"/>
  <c r="AJ20"/>
  <c r="AJ81"/>
  <c r="AJ22"/>
  <c r="AJ15"/>
  <c r="AJ50"/>
  <c r="AJ120"/>
  <c r="AJ186"/>
  <c r="AJ49"/>
  <c r="AJ244"/>
  <c r="AJ255"/>
  <c r="AJ85"/>
  <c r="AJ179"/>
  <c r="AJ79"/>
  <c r="AJ260"/>
  <c r="AJ121"/>
  <c r="AJ88"/>
  <c r="AJ200"/>
  <c r="AJ28"/>
  <c r="AJ104"/>
  <c r="AJ245"/>
  <c r="AJ215"/>
  <c r="AJ16"/>
  <c r="AJ17"/>
  <c r="AJ64"/>
  <c r="AJ87"/>
  <c r="AJ246"/>
  <c r="AJ249"/>
  <c r="AJ149"/>
  <c r="AJ24"/>
  <c r="AJ33"/>
  <c r="AJ32"/>
  <c r="AJ243"/>
  <c r="AJ30"/>
  <c r="AJ76"/>
  <c r="AJ74"/>
  <c r="AJ180"/>
  <c r="AJ247"/>
  <c r="AJ154"/>
  <c r="AJ113"/>
  <c r="AJ256"/>
  <c r="AJ195"/>
  <c r="AJ230"/>
  <c r="AJ211"/>
  <c r="AJ252"/>
  <c r="AJ122"/>
  <c r="AJ222"/>
  <c r="AJ127"/>
  <c r="AJ9"/>
  <c r="AJ148"/>
  <c r="AJ220"/>
  <c r="AJ68"/>
  <c r="AJ194"/>
  <c r="AJ117"/>
  <c r="AJ168"/>
  <c r="AJ77"/>
  <c r="AJ53"/>
  <c r="AJ171"/>
  <c r="AJ170"/>
  <c r="AJ92"/>
  <c r="AJ183"/>
  <c r="AJ14"/>
  <c r="AJ94"/>
  <c r="AJ124"/>
  <c r="AJ144"/>
  <c r="AJ136"/>
  <c r="AJ214"/>
  <c r="AJ216"/>
  <c r="AJ257"/>
  <c r="AJ184"/>
  <c r="AI89"/>
  <c r="AK89"/>
  <c r="AM89"/>
  <c r="AJ89"/>
  <c r="AM161" l="1"/>
  <c r="AM208"/>
  <c r="AK228"/>
  <c r="AM228"/>
  <c r="AI239"/>
  <c r="AI217"/>
  <c r="AK217"/>
  <c r="AI66"/>
  <c r="AI181"/>
  <c r="AK181"/>
  <c r="AK26"/>
  <c r="AM26"/>
  <c r="AM52"/>
  <c r="AI231"/>
  <c r="AK231"/>
  <c r="AM172"/>
  <c r="AI209"/>
  <c r="AI223"/>
  <c r="AK223"/>
  <c r="AK235"/>
  <c r="AM235"/>
  <c r="AM139"/>
  <c r="AK96"/>
  <c r="AM96"/>
  <c r="AM91"/>
  <c r="AK4"/>
  <c r="AM4"/>
  <c r="AI114"/>
  <c r="AK197"/>
  <c r="AM197"/>
  <c r="AM229"/>
  <c r="AI164"/>
  <c r="AK164"/>
</calcChain>
</file>

<file path=xl/sharedStrings.xml><?xml version="1.0" encoding="utf-8"?>
<sst xmlns="http://schemas.openxmlformats.org/spreadsheetml/2006/main" count="1399" uniqueCount="443">
  <si>
    <t>Α/Α</t>
  </si>
  <si>
    <t>Ειδικότητα</t>
  </si>
  <si>
    <t>ΑΜ</t>
  </si>
  <si>
    <t>Επώνυμο</t>
  </si>
  <si>
    <t>Όνομα</t>
  </si>
  <si>
    <t>ΣΕΙΡΑ ΠΡΟΤΙΜΗΣΗΣ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</si>
  <si>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</si>
  <si>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</si>
  <si>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</si>
  <si>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</si>
  <si>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</si>
  <si>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</si>
  <si>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</si>
  <si>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</si>
  <si>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</si>
  <si>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</si>
  <si>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</si>
  <si>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</si>
  <si>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</si>
  <si>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ΕΙΔΙΚΗ ΚΑΤΗΓΟΡΙΑ</t>
  </si>
  <si>
    <t>ΣΥΖΥΓΟΣ ΣΤΡΑΤΙΩΤΙΚΟΥ</t>
  </si>
  <si>
    <t>ΑΙΡΕΤΌΣ ΟΤΑ</t>
  </si>
  <si>
    <t>ΣΥΖΥΓΟΣ ΔΙΚΑΣΤΙΚΟΥ</t>
  </si>
  <si>
    <t>ΣΥΖΥΓΟΣ ΔΕΠ</t>
  </si>
  <si>
    <t>ΣΥΖΥΓΟΣ ΙΑΤΡΟΥ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</si>
  <si>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</si>
  <si>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</si>
  <si>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</si>
  <si>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</si>
  <si>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</si>
  <si>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</si>
  <si>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</si>
  <si>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</si>
  <si>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</si>
  <si>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</si>
  <si>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</si>
  <si>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</si>
  <si>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</si>
  <si>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</si>
  <si>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ΛΥΤΙΔΟΥ</t>
  </si>
  <si>
    <t>ΑΝΑΣΤΑΣΙΑ</t>
  </si>
  <si>
    <t>ΔΥΤΙΚΗΣ ΑΧΑΪΑΣ</t>
  </si>
  <si>
    <t>ΟΧΙ</t>
  </si>
  <si>
    <t>ΓΟΥΛΑ</t>
  </si>
  <si>
    <t>ΑΙΚΑΤΕΡΙΝΗ</t>
  </si>
  <si>
    <t>ΕΠΙΣΚΟΠΟΥ</t>
  </si>
  <si>
    <t>ΓΙΑΝΝΟΥΛΑ</t>
  </si>
  <si>
    <t>ΠΑΤΡΕΩΝ</t>
  </si>
  <si>
    <t>ΦΩΤΟΠΟΥΛΟΥ</t>
  </si>
  <si>
    <t>ΑΓΓΕΛΙΚΗ</t>
  </si>
  <si>
    <t>ΤΣΑΓΚΑΡΑΚΗ</t>
  </si>
  <si>
    <t>ΕΥΑΓΓΕΛΙΑ</t>
  </si>
  <si>
    <t>ΤΣΟΥΡΟΥΤΑΣ</t>
  </si>
  <si>
    <t>ΠΑΝΑΓΙΩΤΗΣ</t>
  </si>
  <si>
    <t>ΚΡΑΝΙΤΗ</t>
  </si>
  <si>
    <t>ΜΑΡΙΑ</t>
  </si>
  <si>
    <t>ΟΙΚΟΝΟΜΟΥ</t>
  </si>
  <si>
    <t>ΑΓΓΕΛΟΣ</t>
  </si>
  <si>
    <t>ΚΩΤΣΙΝΗΣ</t>
  </si>
  <si>
    <t>ΓΕΩΡΓΙΟΣ</t>
  </si>
  <si>
    <t>ΚΑΡΑΧΑΛΙΟΥ</t>
  </si>
  <si>
    <t>ΓΙΑΝΝΑΚΟΠΟΥΛΟΥ</t>
  </si>
  <si>
    <t>ΒΑΣΙΛΙΚΗ</t>
  </si>
  <si>
    <t>ΚΑΡΑΓΙΑΝΝΗ</t>
  </si>
  <si>
    <t>ΜΑΙΡΗ</t>
  </si>
  <si>
    <t>ΣΙΔΕΡΗ</t>
  </si>
  <si>
    <t>ΠΑΠΑΒΡΑΜΟΠΟΥΛΟΣ</t>
  </si>
  <si>
    <t>ΑΙΓΙΑΛΕΙΑΣ</t>
  </si>
  <si>
    <t>ΟΙΚΟΝΟΜΟΠΟΥΛΟΥ</t>
  </si>
  <si>
    <t>ΠΑΠΑΝΔΡΕΟΠΟΥΛΟΥ</t>
  </si>
  <si>
    <t>ΑΝΔΡΙΑΝΑ</t>
  </si>
  <si>
    <t>ΚΑΜΙΝΕΛΗΣ</t>
  </si>
  <si>
    <t>ΜΙΧΑΗΛ</t>
  </si>
  <si>
    <t>ΗΛΙΟΔΡΟΜΙΤΗ</t>
  </si>
  <si>
    <t>ΚΩΝΣΤΑΝΤΙΝΑ</t>
  </si>
  <si>
    <t>ΓΚΑΪΔΑΤΖΗ</t>
  </si>
  <si>
    <t>ΠΑΣΧΑΛΙΝΑ</t>
  </si>
  <si>
    <t>ΓΚΙΝΗ</t>
  </si>
  <si>
    <t>ΛΥΚΟΥΔΗ</t>
  </si>
  <si>
    <t>ΑΡΧΟΝΤΩ</t>
  </si>
  <si>
    <t>ΣΤΕΡΓΙΑΚΗΣ</t>
  </si>
  <si>
    <t>ΗΛΙΑΣ</t>
  </si>
  <si>
    <t>ΛΑΟΥΡΔΕΚΗ</t>
  </si>
  <si>
    <t>ΑΣΠΑΣΙΑ</t>
  </si>
  <si>
    <t>ΛΑΜΠΡΑΚΟΠΟΥΛΟΥ</t>
  </si>
  <si>
    <t>ΘΕΟΧΑΡΗ</t>
  </si>
  <si>
    <t>ΜΑΓΔΑΛΗΝΗ</t>
  </si>
  <si>
    <t>ΔΗΜΗΤΡΙΟΣ</t>
  </si>
  <si>
    <t>ΘΕΟΔΩΡΑ</t>
  </si>
  <si>
    <t>ΑΛΕΞΑΝΔΡΑ</t>
  </si>
  <si>
    <t>ΧΡΙΣΤΟΔΟΥΛΟΥ</t>
  </si>
  <si>
    <t>ΠΑΝΑΓΙΩΤΑ</t>
  </si>
  <si>
    <t>ΠΑΛΑΙΟΛΟΓΟΥ</t>
  </si>
  <si>
    <t>ΑΛΕΞΙΟΣ</t>
  </si>
  <si>
    <t>ΑΝΑΓΝΩΣΤΟΠΟΥΛΟΥ</t>
  </si>
  <si>
    <t>ΚΑΛΗ</t>
  </si>
  <si>
    <t>ΜΕΛΑ</t>
  </si>
  <si>
    <t>ΛΙΓΓΡΗ</t>
  </si>
  <si>
    <t>ΣΤΑΥΡΟΥΛΑ</t>
  </si>
  <si>
    <t>ΑΝΔΡΙΚΟΓΙΑΝΝΟΠΟΥΛΟΥ</t>
  </si>
  <si>
    <t>ΖΩΓΟΠΟΥΛΟΥ</t>
  </si>
  <si>
    <t>ΜΑΡΙΑ-ΦΙΟΡΕΛΛΑ</t>
  </si>
  <si>
    <t>ΚΟΛΟΚΥΘΑ</t>
  </si>
  <si>
    <t>ΠΑΡΑΣΚΕΥΗ</t>
  </si>
  <si>
    <t>ΠΑΤΡΕΩΝ??</t>
  </si>
  <si>
    <t>ΡΟΥΒΑΛΗΣ</t>
  </si>
  <si>
    <t>ΘΕΟΔΩΡΟΣ</t>
  </si>
  <si>
    <t>ΜΑΤΗΣ</t>
  </si>
  <si>
    <t>ΚΩΝΣΤΑΝΤΙΝΟΣ</t>
  </si>
  <si>
    <t>ΤΣΙΟΛΑΚΗΣ</t>
  </si>
  <si>
    <t>ΒΑΣΙΛΕΙΟΣ</t>
  </si>
  <si>
    <t>ΝΙΚΟΛΑΟΣ</t>
  </si>
  <si>
    <t>ΣΦΥΡΗ</t>
  </si>
  <si>
    <t>ΠΟΛΥΞΕΝΗ</t>
  </si>
  <si>
    <t>ΚΩΣΤΟΠΟΥΛΟΣ</t>
  </si>
  <si>
    <t>ΙΩΑΝΝΗΣ</t>
  </si>
  <si>
    <t>ΧΑΙΔΑΣ</t>
  </si>
  <si>
    <t>ΓΕΡΑΣΙΜΟΣ</t>
  </si>
  <si>
    <t>ΑΝΤΩΝΟΠΟΥΛΟΥ</t>
  </si>
  <si>
    <t>ΧΗΝΟΥ</t>
  </si>
  <si>
    <t>ΕΥΤΥΧΙΑ</t>
  </si>
  <si>
    <t>ΧΡΗΣΤΟΣ</t>
  </si>
  <si>
    <t>ΤΖΕΝΟΥ</t>
  </si>
  <si>
    <t>ΙΟΥΛΙΑ</t>
  </si>
  <si>
    <t>ΚΑΝΕΛΛΟΠΟΥΛΟΥ</t>
  </si>
  <si>
    <t>ΑΘΑΝΑΣΙΟΣ</t>
  </si>
  <si>
    <t>ΦΩΤΕΙΝΗ</t>
  </si>
  <si>
    <t>ΚΑΡΑΛΗ</t>
  </si>
  <si>
    <t>ΛΑΜΠΙΑ</t>
  </si>
  <si>
    <t>ΤΣΕΛΟΣ</t>
  </si>
  <si>
    <t>ΣΠΗΛΙΟΣ</t>
  </si>
  <si>
    <t>ΣΤΑΥΡΟΣ</t>
  </si>
  <si>
    <t>ΧΡΥΣΙΚΟΥ</t>
  </si>
  <si>
    <t>ΑΘΑΝΑΣΙΑ</t>
  </si>
  <si>
    <t>ΚΥΡΙΑΖΟΠΟΥΛΟΣ</t>
  </si>
  <si>
    <t>ΠΕΓΙΑΖΗ</t>
  </si>
  <si>
    <t>ΟΥΡΑΝΙΑ</t>
  </si>
  <si>
    <t>ΓΕΩΡΓΙΟΥ</t>
  </si>
  <si>
    <t>ΑΡΧΟΝΤΟΥΛΑ</t>
  </si>
  <si>
    <t>ΘΩΜΑΣ</t>
  </si>
  <si>
    <t>ΣΤΙΓΓΑ</t>
  </si>
  <si>
    <t>ΧΡΙΣΤΙΝΑ</t>
  </si>
  <si>
    <t>ΑΓΑΘΟΚΛΗ</t>
  </si>
  <si>
    <t>ΛΙΑΚΟΠΟΥΛΟΥ</t>
  </si>
  <si>
    <t>ΑΝΝΑ</t>
  </si>
  <si>
    <t>ΣΟΦΟΥ</t>
  </si>
  <si>
    <t>ΡΕΓΓΙΝΑ</t>
  </si>
  <si>
    <t>ΣΤΥΛΙΑΝΟΣ</t>
  </si>
  <si>
    <t>ΠΑΠΑΓΕΩΡΓΙΟΥ</t>
  </si>
  <si>
    <t>ΣΠΥΡΟΠΟΥΛΟΣ</t>
  </si>
  <si>
    <t>ΧΑΡΑΛΑΜΠΟΣ</t>
  </si>
  <si>
    <t>ΘΕΟΦΙΛΑΤΟΥ</t>
  </si>
  <si>
    <t>ΓΕΡΑΣΙΜΟΚΩΣΤΑΣ</t>
  </si>
  <si>
    <t>ΜΑΜΑΤΑ</t>
  </si>
  <si>
    <t>ΕΛΕΥΘ</t>
  </si>
  <si>
    <t>ΤΖΟΥΜΕΡΚΙΩΤΗ</t>
  </si>
  <si>
    <t>ΓΑΛΑΤΟΥΛΑ</t>
  </si>
  <si>
    <t>ΜΥΛΩΝΑΣ</t>
  </si>
  <si>
    <t>ΦΩΤΙΟΣ</t>
  </si>
  <si>
    <t>ΜΑΝΘΟΥ</t>
  </si>
  <si>
    <t>ΓΕΩΡΓΙΑ</t>
  </si>
  <si>
    <t>ΦΑΚΟΥ</t>
  </si>
  <si>
    <t>ΜΠΕΝΕΤΑΤΟΥ</t>
  </si>
  <si>
    <t>ΕΛΕΝΗ</t>
  </si>
  <si>
    <t>ΣΠΥΡΙ</t>
  </si>
  <si>
    <t>ΓΕΩΡΓΙΟΠΟΥΛΟΥ</t>
  </si>
  <si>
    <t>ΒΑΣΙΛΙΚΗ-ΜΑΡΙΑ</t>
  </si>
  <si>
    <t>ΜΑΝΩΛΟΠΟΥΛΟΥ</t>
  </si>
  <si>
    <t>ΙΩΑΝΝΑ</t>
  </si>
  <si>
    <t>ΑΡΙΣΤΕΙΔ</t>
  </si>
  <si>
    <t>ΜΑΡΚΟΥ</t>
  </si>
  <si>
    <t>ΣΟΦΙΑ</t>
  </si>
  <si>
    <t>ΔΙΟΝΥΣΙΟΣ</t>
  </si>
  <si>
    <t>ΓΑΛΑΝΟΥΔΗΣ</t>
  </si>
  <si>
    <t>ΚΟΥΡΛΙΟΥΡΟΣ</t>
  </si>
  <si>
    <t>ΑΝΔΡΕΑΣ</t>
  </si>
  <si>
    <t>ΛΕΩΝΙΔΑΣ</t>
  </si>
  <si>
    <t>ΗΛΙΟΠΟΥΛΟΥ</t>
  </si>
  <si>
    <t>ΑΚΡΙΒΗ</t>
  </si>
  <si>
    <t>ΤΣΑΟΥΣΗΣ</t>
  </si>
  <si>
    <t>ΣΚΙΩΤΗ</t>
  </si>
  <si>
    <t>ΜΑΤΙΝΑ</t>
  </si>
  <si>
    <t>ΜΠΙΛΑΛΗ</t>
  </si>
  <si>
    <t>ΣΠΥΡΟΣ</t>
  </si>
  <si>
    <t>ΘΕΟΔΩΡΟΠΟΥΛΟΥ</t>
  </si>
  <si>
    <t>ΜΙΛΤΙΑΔΗ</t>
  </si>
  <si>
    <t>ΒΡΥΩΝΗΣ</t>
  </si>
  <si>
    <t>ΓΚΙΩΝΗ</t>
  </si>
  <si>
    <t>ΜΠΑΡΤΖΟΠΟΥΛΟΥ</t>
  </si>
  <si>
    <t>ΛΑΜΠΡΙΝΗ</t>
  </si>
  <si>
    <t>ΣΕΡΑΦΕΙΜ</t>
  </si>
  <si>
    <t>ΣΑΚΕΛΛΑΡΟΠΟΥΛΟΥ</t>
  </si>
  <si>
    <t>ΚΑΣΣΑΝΔΡΑ</t>
  </si>
  <si>
    <t>ΣΠΥΡΙΔΩΝ</t>
  </si>
  <si>
    <t>ΑΣΗΜΑΚΟΠΟΥΛΟΥ</t>
  </si>
  <si>
    <t>ΣΩΤΗΡΟΠΟΥΛΟΥ</t>
  </si>
  <si>
    <t>ΜΕΛΑΧΡΟΙΝΟΥ</t>
  </si>
  <si>
    <t>ΧΑΡΙΚΛΕΙΑ</t>
  </si>
  <si>
    <t>ΓΚΟΤΣΟΠΟΥΛΟΥ</t>
  </si>
  <si>
    <t>ΔΕΣΠΟΙΝΑ</t>
  </si>
  <si>
    <t>ΒΕΝΤΟΥ</t>
  </si>
  <si>
    <t>ΜΥΡΣΙΝΗ</t>
  </si>
  <si>
    <t>ΣΠΥΡΟΠΟΥΛΟΥ</t>
  </si>
  <si>
    <t>ΛΑΓΙΟΣ</t>
  </si>
  <si>
    <t>ΚΩΝΣΤΑΝΤΙΝΙΔΟΥ</t>
  </si>
  <si>
    <t>ΜΑΡΙΑΝΘΗ Δ</t>
  </si>
  <si>
    <t>ΔΙΑΜΑ</t>
  </si>
  <si>
    <t>ΚΟΖΙΩΡΗ</t>
  </si>
  <si>
    <t>ΤΖΕΛΕΠΗ</t>
  </si>
  <si>
    <t>ΨΥΧΟΓΥΙΟΥ</t>
  </si>
  <si>
    <t>ΞΑΝΘΙΠΠΗ</t>
  </si>
  <si>
    <t>ΑΝΝΙΝΟΥ</t>
  </si>
  <si>
    <t>ΣΓΟΥΡΟΥ</t>
  </si>
  <si>
    <t>ΛΑΖΑΡΑΚΗ</t>
  </si>
  <si>
    <t>ΤΡΙΑΝΤΑΦΥΛΛΙ</t>
  </si>
  <si>
    <t>ΚΑΡΑΠΑΝΟΥ</t>
  </si>
  <si>
    <t>ΜΠΟΥΡΔΟΥ</t>
  </si>
  <si>
    <t>ΚΑΡΑΚΟΙΔΑ</t>
  </si>
  <si>
    <t>ΛΑΛΙΩΤΗ</t>
  </si>
  <si>
    <t>ΕΥΑΓΓΕΛΟΣ</t>
  </si>
  <si>
    <t>ΚΟΛΛΙΑΣ</t>
  </si>
  <si>
    <t>ΚΩΝΝΟΣ</t>
  </si>
  <si>
    <t>ΤΡΑΧΑΝΗ</t>
  </si>
  <si>
    <t>ΕΥΦΡΟΣΥΝΗ</t>
  </si>
  <si>
    <t>ΤΑΣΙΟΠΟΥΛΟΥ</t>
  </si>
  <si>
    <t>ΤΣΙΑΡΑ</t>
  </si>
  <si>
    <t>ΗΡΩ</t>
  </si>
  <si>
    <t>ΧΡΥΣΟΣΤΟ</t>
  </si>
  <si>
    <t>ΠΕΤΡΟ</t>
  </si>
  <si>
    <t>ΣΑΒΒΟΠΟΥΛΟΥ</t>
  </si>
  <si>
    <t>ΠΑΥΛΟΣ</t>
  </si>
  <si>
    <t>ΘΑΝΟΠΟΥΛΟΥ</t>
  </si>
  <si>
    <t>ΓΑΡΙΝΗ</t>
  </si>
  <si>
    <t>ΜΟΥΡΤΑ</t>
  </si>
  <si>
    <t>ΑΓΓΕΛΟΠΟΥΛΟΣ</t>
  </si>
  <si>
    <t>ΠΑΠΑΪΩΑΝΝΟΥ</t>
  </si>
  <si>
    <t>ΕΛΕΥΘΕΡΙΑ</t>
  </si>
  <si>
    <t>ΚΟΛΥΠΕΡΑ</t>
  </si>
  <si>
    <t>ΕΥΔΟΞΙΑ</t>
  </si>
  <si>
    <t>ΕΥΘΥΜΙΟΣ</t>
  </si>
  <si>
    <t>ΡΟΥΣΑΚΗ</t>
  </si>
  <si>
    <t>ΚΩΣΤΑΓΙΑΝΝΑΚΟΠΟΥΛΟΥ</t>
  </si>
  <si>
    <t>ΔΑΡΑΜΑΡΑ</t>
  </si>
  <si>
    <t>ΕΛΛΗ</t>
  </si>
  <si>
    <t>ΡΗΓΟΠΟΥΛΟΥ</t>
  </si>
  <si>
    <t>ΚΟΡΔΕΛΑΣ</t>
  </si>
  <si>
    <t>ΚΟΤΣΑΛΙΔΗ</t>
  </si>
  <si>
    <t>ΟΛΥΜΠΙΑ</t>
  </si>
  <si>
    <t>ΝΙΚΟΛΑΚΟΠΟΥΛΟΥ</t>
  </si>
  <si>
    <t>ΠΟΛΥΤΙΜΟΣ</t>
  </si>
  <si>
    <t>ΖΑΦΕΙΡΟΠΟΥΛΟΥ</t>
  </si>
  <si>
    <t>ΗΛΙΑΝΑ</t>
  </si>
  <si>
    <t>ΘΕΟΔΩΡΟΠΟΥΛΟΣ</t>
  </si>
  <si>
    <t>ΘΕΟΧΑΡΗΣ</t>
  </si>
  <si>
    <t>ΝΑΤΑΣΑ</t>
  </si>
  <si>
    <t>ΚΟΚΟΛΟΓΙΑΝΝΑΚΗ</t>
  </si>
  <si>
    <t>ΜΑΡΚΟΣ</t>
  </si>
  <si>
    <t>ΔΙΑΜΑΝΤΟΠΟΥΛΟΥ</t>
  </si>
  <si>
    <t>ΔΑΡΑΜΟΥΣΚΑ</t>
  </si>
  <si>
    <t>ΕΡΥΜΑΝΘΟΥ</t>
  </si>
  <si>
    <t>ΜΑΚΡΟΔΗΜΟΣ</t>
  </si>
  <si>
    <t>ΠΟΛΥΔΩΡΟΥ</t>
  </si>
  <si>
    <t>ΜΠΑΓΙΑ</t>
  </si>
  <si>
    <t>ΜΙΧΑΛΟΠΟΥΛΟΣ</t>
  </si>
  <si>
    <t>ΣΤΑΘΟΠΟΥΛΟΥ</t>
  </si>
  <si>
    <t>ΑΝΔΡΙΑΝΗ</t>
  </si>
  <si>
    <t>ΚΟΚΟΝΕΛΗΣ</t>
  </si>
  <si>
    <t>ΛΥΜΠΕΡΗ</t>
  </si>
  <si>
    <t>ΖΕΡΒΑ</t>
  </si>
  <si>
    <t>ΛΟΥΙΖΑ</t>
  </si>
  <si>
    <t>ΕΛΕΥΘΕΡΙΟΣ</t>
  </si>
  <si>
    <t>ΣΟΥΓΛΕΡΗ</t>
  </si>
  <si>
    <t>ΕΥΓΕΝΙΑ</t>
  </si>
  <si>
    <t>ΓΟΥΔΕΛΗ</t>
  </si>
  <si>
    <t>ΠΕΡΙΚΛΗΣ</t>
  </si>
  <si>
    <t>ΣΤΑΘΑΚΟΠΟΥΛΟΥ</t>
  </si>
  <si>
    <t>ΖΩΗ</t>
  </si>
  <si>
    <t>ΡΟΥΝΤΖΟΜΑΝΗ</t>
  </si>
  <si>
    <t>ΓΕΡΑΣΙΜΟ</t>
  </si>
  <si>
    <t>ΤΣΑΡΟΥΧΗ</t>
  </si>
  <si>
    <t>ΠΕΤΤΑ</t>
  </si>
  <si>
    <t>ΜΠΛΑΝΑΣ</t>
  </si>
  <si>
    <t>ΕΜΜΑΝΟΥΗΛ</t>
  </si>
  <si>
    <t>ΓΙΑΝΝΟΠΟΥΛΟΥ</t>
  </si>
  <si>
    <t>ΘΕΩΝΗ</t>
  </si>
  <si>
    <t>ΚΑΠΕΛΙΩΤΗΣ</t>
  </si>
  <si>
    <t>ΤΖΑΜΑΚΟΥ</t>
  </si>
  <si>
    <t>ΣΤΑΦΙΔΑ</t>
  </si>
  <si>
    <t>ΕΥΡΥΒΙΑΔ</t>
  </si>
  <si>
    <t>ΣΑΡΑΦΟΠΟΥΛΟΥ</t>
  </si>
  <si>
    <t>ΠΡΟΣΚΕΦΑΛΑ</t>
  </si>
  <si>
    <t>ΑΛΕΞΟΠΟΥΛΟΥ</t>
  </si>
  <si>
    <t>ΕΙΡΗΝΗ</t>
  </si>
  <si>
    <t>ΚΑΡΑΜΠΟΥΛΗΣ</t>
  </si>
  <si>
    <t>ΓΕΩΡΓΟΠΟΥΛΟΥ</t>
  </si>
  <si>
    <t>ΑΝΑΣΤΑΣΙΟΣ</t>
  </si>
  <si>
    <t>ΓΡΑΜΜΕΝΙΔΗΣ</t>
  </si>
  <si>
    <t>ΛΑΛΛΟΥ</t>
  </si>
  <si>
    <t>ΚΩΝΣΤΑΝΤΙΝΙΑ</t>
  </si>
  <si>
    <t>ΧΑΛΚΙΟΠΟΥΛΟΥ</t>
  </si>
  <si>
    <t>ΚΟΛΥΠΕΡΑΣ</t>
  </si>
  <si>
    <t>ΜΕΝΤΕ</t>
  </si>
  <si>
    <t>ΞΑΝΘΗ</t>
  </si>
  <si>
    <t>ΓΡΗΓΟΡΙΟΣ</t>
  </si>
  <si>
    <t>ΛΑΜΠΡΗ</t>
  </si>
  <si>
    <t>ΠΑΠΑΔΟΠΟΥΛΟΥ</t>
  </si>
  <si>
    <t>ΣΥΜΕΛΑ</t>
  </si>
  <si>
    <t>ΚΑΡΠΑΘΙΩΤΑΚΗ</t>
  </si>
  <si>
    <t>ΠΕΣΛΗ</t>
  </si>
  <si>
    <t>ΧΑΡΙΤΙΝΗ</t>
  </si>
  <si>
    <t>ΧΑΤΖΗΛΙΑΔΗΣ</t>
  </si>
  <si>
    <t>ΓΚΟΝΤΖΗ</t>
  </si>
  <si>
    <t>ΠΡΙΑΒΑΛΗΣ</t>
  </si>
  <si>
    <t>ΖΗΣΙΜΟΠΟΥΛΟΥ</t>
  </si>
  <si>
    <t>ΧΡΥΣΟΥΛΑ</t>
  </si>
  <si>
    <t>ΔΗΜΗΤΡΟΠΟΥΛΟΥ</t>
  </si>
  <si>
    <t>ΠΑΠΑΣΑΒΒΑ</t>
  </si>
  <si>
    <t>ΚΑΤΣΑΜΠΕΚΗ</t>
  </si>
  <si>
    <t>ΕΛΙΣΑΒΕΤ</t>
  </si>
  <si>
    <t>ΜΠΕΡΤΣΟΥΚΛΗ</t>
  </si>
  <si>
    <t>ΤΣΕΡΚΕΖΗ</t>
  </si>
  <si>
    <t>ΑΡΑΠΟΣΤΑΘΗ</t>
  </si>
  <si>
    <t>ΓΡΙΒΑ</t>
  </si>
  <si>
    <t>ΖΑΦΕΙΡΗ</t>
  </si>
  <si>
    <t>ΧΡΙΣΤΟΠΟΥΛΟΥ</t>
  </si>
  <si>
    <t>ΜΑΡΓΑΡΙΤΑ</t>
  </si>
  <si>
    <t>ΒΟΥΛΓΑΡΗΣ</t>
  </si>
  <si>
    <t>ΣΕΡΓΙΟΣ</t>
  </si>
  <si>
    <t>ΑΝΘΗ</t>
  </si>
  <si>
    <t>ΣΤΕΦΑΝΟΣ</t>
  </si>
  <si>
    <t>ΓΟΥΛΙΜΗ</t>
  </si>
  <si>
    <t>ΜΠΟΥΣΙΑ</t>
  </si>
  <si>
    <t>ΠΑΛΑΙΟΘΟΔΩΡΟΥ</t>
  </si>
  <si>
    <t>ΑΡΓΥΡΩ</t>
  </si>
  <si>
    <t>ΜΠΑΡΛΟΥ</t>
  </si>
  <si>
    <t>ΑΡΙΣΤΕΙΔΗΣ</t>
  </si>
  <si>
    <t>ΣΚΟΠΕΛΙΤΟΥ</t>
  </si>
  <si>
    <t>ΕΛΕΝΗ ΙΩΑΝΝΑ</t>
  </si>
  <si>
    <t>ΚΑΛΟΓΕΡΟΠΟΥΛΟΣ</t>
  </si>
  <si>
    <t>ΑΛΕΞΑΝΔΡΟΣ</t>
  </si>
  <si>
    <t>ΖΑΒΟΓΙΑΝΝΗ</t>
  </si>
  <si>
    <t>ΚΟΛΛΥΡΟΥ</t>
  </si>
  <si>
    <t>ΓΙΑΛΑΜΑΣ</t>
  </si>
  <si>
    <t>ΜΑΡΙΟΣ</t>
  </si>
  <si>
    <t>ΜΑΡΓΑΡΗΣ</t>
  </si>
  <si>
    <t>ΠΕΤΡΟΠΟΥΛΟΣ</t>
  </si>
  <si>
    <t>ΜΟΥΡΙΚΗΣ</t>
  </si>
  <si>
    <t>ΠΟΛΥΔΩΡΟΣ</t>
  </si>
  <si>
    <t>ΧΑΙΡΙΚΑΚΗ</t>
  </si>
  <si>
    <t>ΑΝΤΩΝΙΟΣ</t>
  </si>
  <si>
    <t>ΓΙΑΝΝΙΚΟΠΟΥΛΟΥ</t>
  </si>
  <si>
    <t>ΦΩΤΑΚΟΠΟΥΛΟΥ</t>
  </si>
  <si>
    <t>ΑΓΓΕΛΟΠΟΥΛΟΥ</t>
  </si>
  <si>
    <t>ΚΑΡΑΓΚΟΥΝΗ</t>
  </si>
  <si>
    <t>ΚΑΝΙΣΤΡΑ</t>
  </si>
  <si>
    <t>ΛΑΡΔΑ</t>
  </si>
  <si>
    <t>ΕΥΦΗΜΙΑ</t>
  </si>
  <si>
    <t>ΚΙΜΩΝ</t>
  </si>
  <si>
    <t>ΛΑΤΣΗ</t>
  </si>
  <si>
    <t>ΔΗΜΗΤΡΑ</t>
  </si>
  <si>
    <t>ΠΑΠΑΔΗΜΗΤΡΟΠΟΥΛΟΥ</t>
  </si>
  <si>
    <t>ΜΙΚΕΟΓΛΟΥ</t>
  </si>
  <si>
    <t>ΡΟΖΑΛΙΑ</t>
  </si>
  <si>
    <t>ΗΛΙΑΔΗ</t>
  </si>
  <si>
    <t>ΑΡΑΒΑΝΗΣ</t>
  </si>
  <si>
    <t>ΑΧΙΛΛΕΑΣ</t>
  </si>
  <si>
    <t>ΣΙΝΟΥ</t>
  </si>
  <si>
    <t>ΦΑΡΜΑΚΗ</t>
  </si>
  <si>
    <t>ΠΑΠΑΝΙΚΟΛΑΟΥ</t>
  </si>
  <si>
    <t>ΠΕΡΙΑΝΔΡ</t>
  </si>
  <si>
    <t>ΣΩΡΡΑΣ</t>
  </si>
  <si>
    <t>ΑΝΤΩΝΑΚΟΠΟΥΛΟΥ</t>
  </si>
  <si>
    <t>ΤΣΑΦΟΓΙΑΝΝΗ</t>
  </si>
  <si>
    <t>ΜΠΟΚΑΡΗ</t>
  </si>
  <si>
    <t>ΣΤΑΜΑΤΗ</t>
  </si>
  <si>
    <t>ΤΣΙΠΙΑΝΙΤΗ</t>
  </si>
  <si>
    <t>ΕΥΣΤΑΘΙΑ</t>
  </si>
  <si>
    <t>ΛΟΥΚΟΠΟΥΛΟΥ</t>
  </si>
  <si>
    <t>ΜΙΧΟΥ</t>
  </si>
  <si>
    <t>ΔΙΟΝΥΣΙΑ</t>
  </si>
  <si>
    <t>ΠΑΠΑΣΤΑΥΡΟΥ</t>
  </si>
  <si>
    <t>ΑΝΑΣΤΑΣΙΟΥ</t>
  </si>
  <si>
    <t>ΑΛΠΟΧΩΡΙΤΗ</t>
  </si>
  <si>
    <t>ΤΣΟΥΤΣΑΝΗΣ</t>
  </si>
  <si>
    <t>ΑΡΓΥΡΙΑΔΗ</t>
  </si>
  <si>
    <t>ΑΜΑΛΙΑ</t>
  </si>
  <si>
    <t>ΠΑΥΛΟΥ</t>
  </si>
  <si>
    <t>ΜΑΡΙΑΝΘΗ</t>
  </si>
  <si>
    <t>ΜΟΥΡΤΖΗ</t>
  </si>
  <si>
    <t>ΖΑΧΑΡΟΠΟΥΛΟΥ</t>
  </si>
  <si>
    <t>ΕΥΣΤΑΘΙΟΥ</t>
  </si>
  <si>
    <t>ΒΕΝΕΤΙΑ</t>
  </si>
  <si>
    <t>ΜΑΥΡΟΕΙΔΗ</t>
  </si>
  <si>
    <t>ΕΛΕΟΝΩΡΑ</t>
  </si>
  <si>
    <t>ΦΟΥΣΕΚΗΣ</t>
  </si>
  <si>
    <t>ΚΑΤΣΙΚΑΡΕΛΗΣ</t>
  </si>
  <si>
    <t>ΒΛΑΧΟΠΟΥΛΟΥ</t>
  </si>
  <si>
    <t>ΚΑΡΑΓΕΩΡΓΟΠΟΥΛΟΥ</t>
  </si>
  <si>
    <t>ΚΑΧΡΙΛΑ</t>
  </si>
  <si>
    <t>ΑΡΙΣΤΟΤΕΛΗΣ</t>
  </si>
  <si>
    <t>ΠΑΣΧΟΥ</t>
  </si>
  <si>
    <t>ΚΟΥΡΚΟΥΤΑ</t>
  </si>
  <si>
    <t>ΑΝΔΡΕΟΠΟΥΛΟΥ</t>
  </si>
  <si>
    <t>ΧΑΛΛΑ</t>
  </si>
  <si>
    <t>ΝΑΥΣΙΚΑ</t>
  </si>
  <si>
    <t>ΝΤΟΥΚΑΣ</t>
  </si>
  <si>
    <t>ΕΥΣΤΑΘΙΟΣ</t>
  </si>
  <si>
    <t>ΦΩΚΑ</t>
  </si>
  <si>
    <t>ΤΣΙΓΚΟΥΝΗ</t>
  </si>
  <si>
    <t>ΤΡΙΓΚΑ</t>
  </si>
  <si>
    <t>ΛΕΒΕΝΤΟΠΟΥΛΟΣ</t>
  </si>
  <si>
    <t>ΤΖΑΝΗ</t>
  </si>
  <si>
    <t>ΕΥΑΝΘΙΑ</t>
  </si>
  <si>
    <t>ΛΑΜΠΡΑΚΑΚΗ</t>
  </si>
  <si>
    <t>ΜΑΥΡΟΜΜΑΤΗ</t>
  </si>
  <si>
    <t>ΑΠΟΣΤΟΛΟΣ</t>
  </si>
  <si>
    <t>ΖΑΦΕΙΡΑΚΟΠΟΥΛΟΣ</t>
  </si>
  <si>
    <t>ΚΟΥΚΛΗ</t>
  </si>
  <si>
    <t>ΤΣΑΡΑΒΟΥΛΗ</t>
  </si>
  <si>
    <t>ΧΑΛΙΠΙΛΙΑ</t>
  </si>
  <si>
    <t>ΑΡΕΤΗ</t>
  </si>
  <si>
    <t>ΠΑΝΤΕΛΕΗ</t>
  </si>
  <si>
    <t>ΠΑΝΑΓΟΠΟΥΛΟΥ</t>
  </si>
  <si>
    <t>ΣΑΝΗ</t>
  </si>
  <si>
    <t>ΧΑΝΤΖΟΓΛΟΥ</t>
  </si>
  <si>
    <t>ΑΘΑΝΑΣΟΠΟΥΛΟΥ</t>
  </si>
  <si>
    <t>ΜΕΤΑΞΑ</t>
  </si>
  <si>
    <t>ΑΠΟΣΤΟΛΟΠΟΥΛΟΥ</t>
  </si>
  <si>
    <t>ΣΩΤΗΡΙΟΣ</t>
  </si>
  <si>
    <t>ΑΛΑΤΣΑΤΙΑΝΟΣ</t>
  </si>
  <si>
    <t>ΚΥΡΙΑΚΟΣ</t>
  </si>
  <si>
    <t>ΜΑΡΟΥΔΑ</t>
  </si>
  <si>
    <t>ΚΩΝ</t>
  </si>
  <si>
    <t>ΜΟΝΤΖΟΛΗ</t>
  </si>
  <si>
    <t>ΕΥΜΟΡΦΙΑ</t>
  </si>
  <si>
    <t>ΒΛΑΧΟΥ</t>
  </si>
  <si>
    <t>ΟΛΓΑ</t>
  </si>
  <si>
    <t>ΘΕΟΦΑΝΗΣ</t>
  </si>
  <si>
    <t>ΒΕΡΓΕΤΗ</t>
  </si>
  <si>
    <t>ΠΟΛΥΔΩΡΟΠΟΥΛΟΥ</t>
  </si>
  <si>
    <t>ΑΛΙΚΗ</t>
  </si>
  <si>
    <t>ΝΙΩΤΗ</t>
  </si>
  <si>
    <t>ΜΟΡΙΑ ΤΕΚΝΩΝ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</si>
</sst>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CC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4" borderId="1" xfId="1" applyFont="1" applyFill="1" applyBorder="1"/>
    <xf numFmtId="0" fontId="2" fillId="0" borderId="1" xfId="1" applyFont="1" applyFill="1" applyBorder="1"/>
    <xf numFmtId="0" fontId="4" fillId="4" borderId="1" xfId="1" applyFont="1" applyFill="1" applyBorder="1"/>
    <xf numFmtId="0" fontId="4" fillId="0" borderId="1" xfId="1" applyFont="1" applyFill="1" applyBorder="1"/>
    <xf numFmtId="0" fontId="2" fillId="3" borderId="1" xfId="1" applyFont="1" applyFill="1" applyBorder="1"/>
    <xf numFmtId="0" fontId="4" fillId="3" borderId="1" xfId="1" applyFont="1" applyFill="1" applyBorder="1"/>
    <xf numFmtId="0" fontId="2" fillId="6" borderId="1" xfId="1" applyFont="1" applyFill="1" applyBorder="1"/>
    <xf numFmtId="0" fontId="2" fillId="5" borderId="1" xfId="1" applyFont="1" applyFill="1" applyBorder="1"/>
    <xf numFmtId="0" fontId="4" fillId="5" borderId="1" xfId="1" applyFont="1" applyFill="1" applyBorder="1"/>
    <xf numFmtId="0" fontId="2" fillId="3" borderId="1" xfId="1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wrapText="1"/>
    </xf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65"/>
  <sheetViews>
    <sheetView tabSelected="1" zoomScale="85" zoomScaleNormal="85" workbookViewId="0">
      <selection activeCell="D1" sqref="D1"/>
    </sheetView>
  </sheetViews>
  <sheetFormatPr defaultRowHeight="15"/>
  <cols>
    <col min="1" max="1" width="4.42578125" bestFit="1" customWidth="1"/>
    <col min="2" max="2" width="5.5703125" customWidth="1"/>
    <col min="3" max="3" width="7" bestFit="1" customWidth="1"/>
    <col min="4" max="4" width="17.28515625" customWidth="1"/>
    <col min="5" max="5" width="14.7109375" customWidth="1"/>
    <col min="6" max="6" width="11" hidden="1" customWidth="1"/>
    <col min="7" max="7" width="5.140625" hidden="1" customWidth="1"/>
    <col min="8" max="8" width="4.85546875" hidden="1" customWidth="1"/>
    <col min="9" max="9" width="5.42578125" hidden="1" customWidth="1"/>
    <col min="10" max="12" width="9.140625" hidden="1" customWidth="1"/>
    <col min="13" max="13" width="6.5703125" hidden="1" customWidth="1"/>
    <col min="14" max="14" width="5.85546875" style="3" customWidth="1"/>
    <col min="15" max="15" width="4.85546875" customWidth="1"/>
    <col min="16" max="16" width="4.7109375" customWidth="1"/>
    <col min="17" max="17" width="3.42578125" customWidth="1"/>
    <col min="18" max="18" width="8.85546875" customWidth="1"/>
    <col min="19" max="19" width="4.28515625" customWidth="1"/>
    <col min="20" max="20" width="8.85546875" customWidth="1"/>
    <col min="21" max="26" width="0" hidden="1" customWidth="1"/>
    <col min="27" max="27" width="3.42578125" customWidth="1"/>
    <col min="28" max="28" width="5.28515625" customWidth="1"/>
    <col min="29" max="29" width="3.5703125" customWidth="1"/>
    <col min="30" max="30" width="3.7109375" customWidth="1"/>
    <col min="31" max="31" width="8.28515625" customWidth="1"/>
    <col min="32" max="32" width="4.140625" customWidth="1"/>
    <col min="33" max="33" width="3.7109375" customWidth="1"/>
    <col min="34" max="34" width="6.5703125" customWidth="1"/>
    <col min="35" max="35" width="6.7109375" customWidth="1"/>
    <col min="36" max="36" width="6.5703125" customWidth="1"/>
    <col min="37" max="38" width="6.28515625" customWidth="1"/>
    <col min="39" max="39" width="6.140625" customWidth="1"/>
  </cols>
  <sheetData>
    <row r="1" spans="1:39" ht="129.75" customHeight="1">
      <c r="A1" s="15" t="s">
        <v>0</v>
      </c>
      <c r="B1" s="20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1" t="s">
        <v>11</v>
      </c>
      <c r="M1" s="21" t="s">
        <v>12</v>
      </c>
      <c r="N1" s="22" t="s">
        <v>13</v>
      </c>
      <c r="O1" s="20" t="s">
        <v>14</v>
      </c>
      <c r="P1" s="20" t="s">
        <v>442</v>
      </c>
      <c r="Q1" s="20" t="s">
        <v>15</v>
      </c>
      <c r="R1" s="4" t="s">
        <v>16</v>
      </c>
      <c r="S1" s="20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20" t="s">
        <v>25</v>
      </c>
      <c r="AB1" s="20" t="s">
        <v>26</v>
      </c>
      <c r="AC1" s="20" t="s">
        <v>27</v>
      </c>
      <c r="AD1" s="20" t="s">
        <v>28</v>
      </c>
      <c r="AE1" s="20" t="s">
        <v>29</v>
      </c>
      <c r="AF1" s="20" t="s">
        <v>30</v>
      </c>
      <c r="AG1" s="20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</row>
    <row r="2" spans="1:39">
      <c r="A2" s="15">
        <v>1</v>
      </c>
      <c r="B2" s="5" t="s">
        <v>38</v>
      </c>
      <c r="C2" s="5">
        <v>557587</v>
      </c>
      <c r="D2" s="5" t="s">
        <v>344</v>
      </c>
      <c r="E2" s="5" t="s">
        <v>87</v>
      </c>
      <c r="F2" s="5" t="s">
        <v>53</v>
      </c>
      <c r="G2" s="5">
        <v>31</v>
      </c>
      <c r="H2" s="5">
        <v>4</v>
      </c>
      <c r="I2" s="5">
        <v>5</v>
      </c>
      <c r="J2" s="2">
        <f>G2</f>
        <v>31</v>
      </c>
      <c r="K2" s="2">
        <f>IF(I2&gt;14,H2+1,H2)</f>
        <v>4</v>
      </c>
      <c r="L2" s="2">
        <f>J2+K2/12</f>
        <v>31.333333333333332</v>
      </c>
      <c r="M2" s="2">
        <f>TRUNC((IF(L2&gt;20,(L2-20)*2+10+15,(IF(L2&gt;10,(L2-10)*1.5+10,L2*1)))),3)</f>
        <v>47.665999999999997</v>
      </c>
      <c r="N2" s="6">
        <v>47.665999999999997</v>
      </c>
      <c r="O2" s="5">
        <v>4</v>
      </c>
      <c r="P2" s="5">
        <v>0</v>
      </c>
      <c r="Q2" s="5">
        <v>4</v>
      </c>
      <c r="R2" s="15" t="s">
        <v>67</v>
      </c>
      <c r="S2" s="5">
        <v>0</v>
      </c>
      <c r="T2" s="5">
        <v>0</v>
      </c>
      <c r="U2" s="15"/>
      <c r="V2" s="15"/>
      <c r="W2" s="15"/>
      <c r="X2" s="15"/>
      <c r="Y2" s="15"/>
      <c r="Z2" s="7">
        <v>86.665999999999997</v>
      </c>
      <c r="AA2" s="5">
        <v>0</v>
      </c>
      <c r="AB2" s="5">
        <v>0</v>
      </c>
      <c r="AC2" s="5">
        <v>30</v>
      </c>
      <c r="AD2" s="5">
        <v>0</v>
      </c>
      <c r="AE2" s="5">
        <v>0</v>
      </c>
      <c r="AF2" s="5">
        <v>0</v>
      </c>
      <c r="AG2" s="5">
        <v>0</v>
      </c>
      <c r="AH2" s="16">
        <f>N2+O2+P2+AA2+AB2+AC2</f>
        <v>81.665999999999997</v>
      </c>
      <c r="AI2" s="16">
        <f>AH2+IF(R2="ΠΑΤΡΕΩΝ",4,0)+IF(T2="ΠΑΤΡΕΩΝ",10,0)+IF(AE2="ΠΑΤΡΕΩΝ",AD2,0)+IF(AG2="ΠΑΤΡΕΩΝ",AF2,0)</f>
        <v>81.665999999999997</v>
      </c>
      <c r="AJ2" s="16">
        <f>AH2+IF(R2="ΔΥΤΙΚΗΣ ΑΧΑΪΑΣ",4,0)+IF(T2="ΔΥΤΙΚΗΣ ΑΧΑΪΑΣ",10,0)+IF(AE2="ΔΥΤΙΚΗΣ ΑΧΑΪΑΣ",AD2,0)+IF(AG2="ΔΥΤΙΚΗΣ ΑΧΑΪΑΣ",AF2,0)</f>
        <v>81.665999999999997</v>
      </c>
      <c r="AK2" s="16">
        <f>AH2+IF(R2="ΑΙΓΙΑΛΕΙΑΣ",4,0)+IF(T2="ΑΙΓΙΑΛΕΙΑΣ",10,0)+IF(AE2="ΑΙΓΙΑΛΕΙΑΣ",AD2,0)+IF(AG2="ΑΙΓΙΑΛΕΙΑΣ",AF2,0)</f>
        <v>85.665999999999997</v>
      </c>
      <c r="AL2" s="16">
        <f>AH2+IF(R2="ΕΡΥΜΑΝΘΟΥ",4,0)+IF(T2="ΕΡΥΜΑΝΘΟΥ",10,0)+IF(AE2="ΕΡΥΜΑΝΘΟΥ",AD2,0)+IF(AG2="ΕΡΥΜΑΝΘΟΥ",AF2,0)</f>
        <v>81.665999999999997</v>
      </c>
      <c r="AM2" s="16">
        <f>AH2+IF(R2="ΚΑΛΑΒΡΥΤΩΝ",4,0)+IF(T2="ΚΑΛΑΒΡΥΤΩΝ",10,0)+IF(AE2="ΚΑΛΑΒΡΥΤΩΝ",AD2,0)+IF(AG2="ΚΑΛΑΒΡΥΤΩΝ",AF2,0)</f>
        <v>81.665999999999997</v>
      </c>
    </row>
    <row r="3" spans="1:39">
      <c r="A3" s="15">
        <v>2</v>
      </c>
      <c r="B3" s="5" t="s">
        <v>38</v>
      </c>
      <c r="C3" s="5">
        <v>559698</v>
      </c>
      <c r="D3" s="5" t="s">
        <v>56</v>
      </c>
      <c r="E3" s="5" t="s">
        <v>117</v>
      </c>
      <c r="F3" s="5" t="s">
        <v>125</v>
      </c>
      <c r="G3" s="6">
        <v>30</v>
      </c>
      <c r="H3" s="6">
        <v>9</v>
      </c>
      <c r="I3" s="6">
        <v>24</v>
      </c>
      <c r="J3" s="18">
        <f>G3</f>
        <v>30</v>
      </c>
      <c r="K3" s="2">
        <f>IF(I3&gt;14,H3+1,H3)</f>
        <v>10</v>
      </c>
      <c r="L3" s="2">
        <f>J3+K3/12</f>
        <v>30.833333333333332</v>
      </c>
      <c r="M3" s="2">
        <f>TRUNC((IF(L3&gt;20,(L3-20)*2+10+15,(IF(L3&gt;10,(L3-10)*1.5+10,L3*1)))),3)</f>
        <v>46.665999999999997</v>
      </c>
      <c r="N3" s="6">
        <v>46.665999999999997</v>
      </c>
      <c r="O3" s="5">
        <v>4</v>
      </c>
      <c r="P3" s="5">
        <v>11</v>
      </c>
      <c r="Q3" s="5">
        <v>4</v>
      </c>
      <c r="R3" s="9" t="s">
        <v>47</v>
      </c>
      <c r="S3" s="5">
        <v>0</v>
      </c>
      <c r="T3" s="5">
        <v>0</v>
      </c>
      <c r="U3" s="15"/>
      <c r="V3" s="15"/>
      <c r="W3" s="15"/>
      <c r="X3" s="15"/>
      <c r="Y3" s="15"/>
      <c r="Z3" s="7">
        <v>69.665999999999997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16">
        <f>N3+O3+P3+AA3+AB3+AC3</f>
        <v>61.665999999999997</v>
      </c>
      <c r="AI3" s="16">
        <f>AH3+IF(R3="ΠΑΤΡΕΩΝ",4,0)+IF(T3="ΠΑΤΡΕΩΝ",10,0)+IF(AE3="ΠΑΤΡΕΩΝ",AD3,0)+IF(AG3="ΠΑΤΡΕΩΝ",AF3,0)</f>
        <v>65.665999999999997</v>
      </c>
      <c r="AJ3" s="16">
        <f>AH3+IF(R3="ΔΥΤΙΚΗΣ ΑΧΑΪΑΣ",4,0)+IF(T3="ΔΥΤΙΚΗΣ ΑΧΑΪΑΣ",10,0)+IF(AE3="ΔΥΤΙΚΗΣ ΑΧΑΪΑΣ",AD3,0)+IF(AG3="ΔΥΤΙΚΗΣ ΑΧΑΪΑΣ",AF3,0)</f>
        <v>61.665999999999997</v>
      </c>
      <c r="AK3" s="16">
        <f>AH3+IF(R3="ΑΙΓΙΑΛΕΙΑΣ",4,0)+IF(T3="ΑΙΓΙΑΛΕΙΑΣ",10,0)+IF(AE3="ΑΙΓΙΑΛΕΙΑΣ",AD3,0)+IF(AG3="ΑΙΓΙΑΛΕΙΑΣ",AF3,0)</f>
        <v>61.665999999999997</v>
      </c>
      <c r="AL3" s="16">
        <f>AH3+IF(R3="ΕΡΥΜΑΝΘΟΥ",4,0)+IF(T3="ΕΡΥΜΑΝΘΟΥ",10,0)+IF(AE3="ΕΡΥΜΑΝΘΟΥ",AD3,0)+IF(AG3="ΕΡΥΜΑΝΘΟΥ",AF3,0)</f>
        <v>61.665999999999997</v>
      </c>
      <c r="AM3" s="16">
        <f>AH3+IF(R3="ΚΑΛΑΒΡΥΤΩΝ",4,0)+IF(T3="ΚΑΛΑΒΡΥΤΩΝ",10,0)+IF(AE3="ΚΑΛΑΒΡΥΤΩΝ",AD3,0)+IF(AG3="ΚΑΛΑΒΡΥΤΩΝ",AF3,0)</f>
        <v>61.665999999999997</v>
      </c>
    </row>
    <row r="4" spans="1:39">
      <c r="A4" s="15">
        <v>3</v>
      </c>
      <c r="B4" s="15" t="s">
        <v>38</v>
      </c>
      <c r="C4" s="15">
        <v>556846</v>
      </c>
      <c r="D4" s="15" t="s">
        <v>52</v>
      </c>
      <c r="E4" s="15" t="s">
        <v>53</v>
      </c>
      <c r="F4" s="15">
        <v>1</v>
      </c>
      <c r="G4" s="23">
        <v>30</v>
      </c>
      <c r="H4" s="23">
        <v>0</v>
      </c>
      <c r="I4" s="23">
        <v>10</v>
      </c>
      <c r="J4" s="23">
        <f>G4</f>
        <v>30</v>
      </c>
      <c r="K4" s="1">
        <f>IF(I4&gt;14,H4+1,H4)</f>
        <v>0</v>
      </c>
      <c r="L4" s="1">
        <f>J4+K4/12</f>
        <v>30</v>
      </c>
      <c r="M4" s="1">
        <f>TRUNC((IF(L4&gt;20,(L4-20)*2+10+15,(IF(L4&gt;10,(L4-10)*1.5+10,L4*1)))),3)</f>
        <v>45</v>
      </c>
      <c r="N4" s="17">
        <v>45</v>
      </c>
      <c r="O4" s="15">
        <v>4</v>
      </c>
      <c r="P4" s="15">
        <v>11</v>
      </c>
      <c r="Q4" s="17">
        <v>4</v>
      </c>
      <c r="R4" s="17" t="s">
        <v>47</v>
      </c>
      <c r="S4" s="15">
        <v>10</v>
      </c>
      <c r="T4" s="15" t="s">
        <v>47</v>
      </c>
      <c r="U4" s="15" t="s">
        <v>42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16">
        <f>N4+O4+P4+AA4+AB4+AC4</f>
        <v>60</v>
      </c>
      <c r="AI4" s="15">
        <f>AH4+IF(R4="ΠΑΤΡΕΩΝ",4,0)+IF(T4="ΠΑΤΡΕΩΝ",10,0)+IF(AE4="ΠΑΤΡΕΩΝ",AD4,0)+IF(AG4="ΠΑΤΡΕΩΝ",AF4,0)</f>
        <v>74</v>
      </c>
      <c r="AJ4" s="15">
        <f>AH4+IF(R4="ΔΥΤΙΚΗΣ ΑΧΑΪΑΣ",4,0)+IF(T4="ΔΥΤΙΚΗΣ ΑΧΑΪΑΣ",10,0)+IF(AE4="ΔΥΤΙΚΗΣ ΑΧΑΪΑΣ",AD4,0)+IF(AG4="ΔΥΤΙΚΗΣ ΑΧΑΪΑΣ",AF4,0)</f>
        <v>60</v>
      </c>
      <c r="AK4" s="15">
        <f>AH4+IF(R4="ΑΙΓΙΑΛΕΙΑΣ",4,0)+IF(T4="ΑΙΓΙΑΛΕΙΑΣ",10,0)+IF(AE4="ΑΙΓΙΑΛΕΙΑΣ",AD4,0)+IF(AG4="ΑΙΓΙΑΛΕΙΑΣ",AF4,0)</f>
        <v>60</v>
      </c>
      <c r="AL4" s="15">
        <f>AH4+IF(R4="ΕΡΥΜΑΝΘΟΥ",4,0)+IF(T4="ΕΡΥΜΑΝΘΟΥ",10,0)+IF(AE4="ΕΡΥΜΑΝΘΟΥ",AD4,0)+IF(AG4="ΕΡΥΜΑΝΘΟΥ",AF4,0)</f>
        <v>60</v>
      </c>
      <c r="AM4" s="15">
        <f>AH4+IF(R4="ΚΑΛΑΒΡΥΤΩΝ",4,0)+IF(T4="ΚΑΛΑΒΡΥΤΩΝ",10,0)+IF(AE4="ΚΑΛΑΒΡΥΤΩΝ",AD4,0)+IF(AG4="ΚΑΛΑΒΡΥΤΩΝ",AF4,0)</f>
        <v>60</v>
      </c>
    </row>
    <row r="5" spans="1:39">
      <c r="A5" s="15">
        <v>4</v>
      </c>
      <c r="B5" s="6" t="s">
        <v>38</v>
      </c>
      <c r="C5" s="6">
        <v>553114</v>
      </c>
      <c r="D5" s="6" t="s">
        <v>296</v>
      </c>
      <c r="E5" s="6" t="s">
        <v>87</v>
      </c>
      <c r="F5" s="6" t="s">
        <v>59</v>
      </c>
      <c r="G5" s="6">
        <v>32</v>
      </c>
      <c r="H5" s="6">
        <v>7</v>
      </c>
      <c r="I5" s="6">
        <v>24</v>
      </c>
      <c r="J5" s="18">
        <f>G5</f>
        <v>32</v>
      </c>
      <c r="K5" s="18">
        <f>IF(I5&gt;14,H5+1,H5)</f>
        <v>8</v>
      </c>
      <c r="L5" s="18">
        <f>J5+K5/12</f>
        <v>32.666666666666664</v>
      </c>
      <c r="M5" s="18">
        <f>TRUNC((IF(L5&gt;20,(L5-20)*2+10+15,(IF(L5&gt;10,(L5-10)*1.5+10,L5*1)))),3)</f>
        <v>50.332999999999998</v>
      </c>
      <c r="N5" s="6">
        <v>50.332999999999998</v>
      </c>
      <c r="O5" s="6">
        <v>4</v>
      </c>
      <c r="P5" s="6">
        <v>5</v>
      </c>
      <c r="Q5" s="6">
        <v>4</v>
      </c>
      <c r="R5" s="17" t="s">
        <v>67</v>
      </c>
      <c r="S5" s="6">
        <v>10</v>
      </c>
      <c r="T5" s="17" t="s">
        <v>67</v>
      </c>
      <c r="U5" s="17"/>
      <c r="V5" s="17"/>
      <c r="W5" s="17"/>
      <c r="X5" s="17"/>
      <c r="Y5" s="17"/>
      <c r="Z5" s="8">
        <v>65.332999999999998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19">
        <f>N5+O5+P5+AA5+AB5+AC5</f>
        <v>59.332999999999998</v>
      </c>
      <c r="AI5" s="19">
        <f>AH5+IF(R5="ΠΑΤΡΕΩΝ",4,0)+IF(T5="ΠΑΤΡΕΩΝ",10,0)+IF(AE5="ΠΑΤΡΕΩΝ",AD5,0)+IF(AG5="ΠΑΤΡΕΩΝ",AF5,0)</f>
        <v>59.332999999999998</v>
      </c>
      <c r="AJ5" s="19">
        <f>AH5+IF(R5="ΔΥΤΙΚΗΣ ΑΧΑΪΑΣ",4,0)+IF(T5="ΔΥΤΙΚΗΣ ΑΧΑΪΑΣ",10,0)+IF(AE5="ΔΥΤΙΚΗΣ ΑΧΑΪΑΣ",AD5,0)+IF(AG5="ΔΥΤΙΚΗΣ ΑΧΑΪΑΣ",AF5,0)</f>
        <v>59.332999999999998</v>
      </c>
      <c r="AK5" s="19">
        <f>AH5+IF(R5="ΑΙΓΙΑΛΕΙΑΣ",4,0)+IF(T5="ΑΙΓΙΑΛΕΙΑΣ",10,0)+IF(AE5="ΑΙΓΙΑΛΕΙΑΣ",AD5,0)+IF(AG5="ΑΙΓΙΑΛΕΙΑΣ",AF5,0)</f>
        <v>73.332999999999998</v>
      </c>
      <c r="AL5" s="19">
        <f>AH5+IF(R5="ΕΡΥΜΑΝΘΟΥ",4,0)+IF(T5="ΕΡΥΜΑΝΘΟΥ",10,0)+IF(AE5="ΕΡΥΜΑΝΘΟΥ",AD5,0)+IF(AG5="ΕΡΥΜΑΝΘΟΥ",AF5,0)</f>
        <v>59.332999999999998</v>
      </c>
      <c r="AM5" s="19">
        <f>AH5+IF(R5="ΚΑΛΑΒΡΥΤΩΝ",4,0)+IF(T5="ΚΑΛΑΒΡΥΤΩΝ",10,0)+IF(AE5="ΚΑΛΑΒΡΥΤΩΝ",AD5,0)+IF(AG5="ΚΑΛΑΒΡΥΤΩΝ",AF5,0)</f>
        <v>59.332999999999998</v>
      </c>
    </row>
    <row r="6" spans="1:39" s="3" customFormat="1">
      <c r="A6" s="15">
        <v>5</v>
      </c>
      <c r="B6" s="9" t="s">
        <v>38</v>
      </c>
      <c r="C6" s="9">
        <v>578734</v>
      </c>
      <c r="D6" s="9" t="s">
        <v>129</v>
      </c>
      <c r="E6" s="9" t="s">
        <v>130</v>
      </c>
      <c r="F6" s="9" t="s">
        <v>131</v>
      </c>
      <c r="G6" s="6">
        <v>25</v>
      </c>
      <c r="H6" s="6">
        <v>5</v>
      </c>
      <c r="I6" s="6">
        <v>25</v>
      </c>
      <c r="J6" s="18">
        <f>G6</f>
        <v>25</v>
      </c>
      <c r="K6" s="2">
        <f>IF(I6&gt;14,H6+1,H6)</f>
        <v>6</v>
      </c>
      <c r="L6" s="2">
        <f>J6+K6/12</f>
        <v>25.5</v>
      </c>
      <c r="M6" s="2">
        <f>TRUNC((IF(L6&gt;20,(L6-20)*2+10+15,(IF(L6&gt;10,(L6-10)*1.5+10,L6*1)))),3)</f>
        <v>36</v>
      </c>
      <c r="N6" s="6">
        <v>36</v>
      </c>
      <c r="O6" s="9">
        <v>4</v>
      </c>
      <c r="P6" s="9">
        <v>19</v>
      </c>
      <c r="Q6" s="9">
        <v>4</v>
      </c>
      <c r="R6" s="9" t="s">
        <v>47</v>
      </c>
      <c r="S6" s="9">
        <v>0</v>
      </c>
      <c r="T6" s="9">
        <v>0</v>
      </c>
      <c r="U6" s="15"/>
      <c r="V6" s="15"/>
      <c r="W6" s="15"/>
      <c r="X6" s="15"/>
      <c r="Y6" s="15"/>
      <c r="Z6" s="10">
        <v>59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16">
        <f>N6+O6+P6+AA6+AB6+AC6</f>
        <v>59</v>
      </c>
      <c r="AI6" s="16">
        <f>AH6+IF(R6="ΠΑΤΡΕΩΝ",4,0)+IF(T6="ΠΑΤΡΕΩΝ",10,0)+IF(AE6="ΠΑΤΡΕΩΝ",AD6,0)+IF(AG6="ΠΑΤΡΕΩΝ",AF6,0)</f>
        <v>63</v>
      </c>
      <c r="AJ6" s="16">
        <f>AH6+IF(R6="ΔΥΤΙΚΗΣ ΑΧΑΪΑΣ",4,0)+IF(T6="ΔΥΤΙΚΗΣ ΑΧΑΪΑΣ",10,0)+IF(AE6="ΔΥΤΙΚΗΣ ΑΧΑΪΑΣ",AD6,0)+IF(AG6="ΔΥΤΙΚΗΣ ΑΧΑΪΑΣ",AF6,0)</f>
        <v>59</v>
      </c>
      <c r="AK6" s="16">
        <f>AH6+IF(R6="ΑΙΓΙΑΛΕΙΑΣ",4,0)+IF(T6="ΑΙΓΙΑΛΕΙΑΣ",10,0)+IF(AE6="ΑΙΓΙΑΛΕΙΑΣ",AD6,0)+IF(AG6="ΑΙΓΙΑΛΕΙΑΣ",AF6,0)</f>
        <v>59</v>
      </c>
      <c r="AL6" s="16">
        <f>AH6+IF(R6="ΕΡΥΜΑΝΘΟΥ",4,0)+IF(T6="ΕΡΥΜΑΝΘΟΥ",10,0)+IF(AE6="ΕΡΥΜΑΝΘΟΥ",AD6,0)+IF(AG6="ΕΡΥΜΑΝΘΟΥ",AF6,0)</f>
        <v>59</v>
      </c>
      <c r="AM6" s="16">
        <f>AH6+IF(R6="ΚΑΛΑΒΡΥΤΩΝ",4,0)+IF(T6="ΚΑΛΑΒΡΥΤΩΝ",10,0)+IF(AE6="ΚΑΛΑΒΡΥΤΩΝ",AD6,0)+IF(AG6="ΚΑΛΑΒΡΥΤΩΝ",AF6,0)</f>
        <v>59</v>
      </c>
    </row>
    <row r="7" spans="1:39">
      <c r="A7" s="15">
        <v>6</v>
      </c>
      <c r="B7" s="9" t="s">
        <v>38</v>
      </c>
      <c r="C7" s="9">
        <v>578479</v>
      </c>
      <c r="D7" s="9" t="s">
        <v>321</v>
      </c>
      <c r="E7" s="9" t="s">
        <v>199</v>
      </c>
      <c r="F7" s="9" t="s">
        <v>108</v>
      </c>
      <c r="G7" s="6">
        <v>23</v>
      </c>
      <c r="H7" s="6">
        <v>1</v>
      </c>
      <c r="I7" s="6">
        <v>14</v>
      </c>
      <c r="J7" s="18">
        <f>G7</f>
        <v>23</v>
      </c>
      <c r="K7" s="2">
        <f>IF(I7&gt;14,H7+1,H7)</f>
        <v>1</v>
      </c>
      <c r="L7" s="2">
        <f>J7+K7/12</f>
        <v>23.083333333333332</v>
      </c>
      <c r="M7" s="2">
        <f>TRUNC((IF(L7&gt;20,(L7-20)*2+10+15,(IF(L7&gt;10,(L7-10)*1.5+10,L7*1)))),3)</f>
        <v>31.166</v>
      </c>
      <c r="N7" s="6">
        <v>31.166</v>
      </c>
      <c r="O7" s="9">
        <v>4</v>
      </c>
      <c r="P7" s="9">
        <v>19</v>
      </c>
      <c r="Q7" s="9">
        <v>4</v>
      </c>
      <c r="R7" s="9" t="s">
        <v>47</v>
      </c>
      <c r="S7" s="9">
        <v>10</v>
      </c>
      <c r="T7" s="9" t="s">
        <v>47</v>
      </c>
      <c r="U7" s="15"/>
      <c r="V7" s="15"/>
      <c r="W7" s="15"/>
      <c r="X7" s="15"/>
      <c r="Y7" s="15"/>
      <c r="Z7" s="10">
        <v>54.165999999999997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16">
        <f>N7+O7+P7+AA7+AB7+AC7</f>
        <v>54.165999999999997</v>
      </c>
      <c r="AI7" s="16">
        <f>AH7+IF(R7="ΠΑΤΡΕΩΝ",4,0)+IF(T7="ΠΑΤΡΕΩΝ",10,0)+IF(AE7="ΠΑΤΡΕΩΝ",AD7,0)+IF(AG7="ΠΑΤΡΕΩΝ",AF7,0)</f>
        <v>68.165999999999997</v>
      </c>
      <c r="AJ7" s="16">
        <f>AH7+IF(R7="ΔΥΤΙΚΗΣ ΑΧΑΪΑΣ",4,0)+IF(T7="ΔΥΤΙΚΗΣ ΑΧΑΪΑΣ",10,0)+IF(AE7="ΔΥΤΙΚΗΣ ΑΧΑΪΑΣ",AD7,0)+IF(AG7="ΔΥΤΙΚΗΣ ΑΧΑΪΑΣ",AF7,0)</f>
        <v>54.165999999999997</v>
      </c>
      <c r="AK7" s="16">
        <f>AH7+IF(R7="ΑΙΓΙΑΛΕΙΑΣ",4,0)+IF(T7="ΑΙΓΙΑΛΕΙΑΣ",10,0)+IF(AE7="ΑΙΓΙΑΛΕΙΑΣ",AD7,0)+IF(AG7="ΑΙΓΙΑΛΕΙΑΣ",AF7,0)</f>
        <v>54.165999999999997</v>
      </c>
      <c r="AL7" s="16">
        <f>AH7+IF(R7="ΕΡΥΜΑΝΘΟΥ",4,0)+IF(T7="ΕΡΥΜΑΝΘΟΥ",10,0)+IF(AE7="ΕΡΥΜΑΝΘΟΥ",AD7,0)+IF(AG7="ΕΡΥΜΑΝΘΟΥ",AF7,0)</f>
        <v>54.165999999999997</v>
      </c>
      <c r="AM7" s="16">
        <f>AH7+IF(R7="ΚΑΛΑΒΡΥΤΩΝ",4,0)+IF(T7="ΚΑΛΑΒΡΥΤΩΝ",10,0)+IF(AE7="ΚΑΛΑΒΡΥΤΩΝ",AD7,0)+IF(AG7="ΚΑΛΑΒΡΥΤΩΝ",AF7,0)</f>
        <v>54.165999999999997</v>
      </c>
    </row>
    <row r="8" spans="1:39">
      <c r="A8" s="15">
        <v>7</v>
      </c>
      <c r="B8" s="9" t="s">
        <v>38</v>
      </c>
      <c r="C8" s="9">
        <v>557057</v>
      </c>
      <c r="D8" s="9" t="s">
        <v>195</v>
      </c>
      <c r="E8" s="9" t="s">
        <v>91</v>
      </c>
      <c r="F8" s="9" t="s">
        <v>193</v>
      </c>
      <c r="G8" s="6">
        <v>32</v>
      </c>
      <c r="H8" s="6">
        <v>6</v>
      </c>
      <c r="I8" s="6">
        <v>12</v>
      </c>
      <c r="J8" s="18">
        <f>G8</f>
        <v>32</v>
      </c>
      <c r="K8" s="2">
        <f>IF(I8&gt;14,H8+1,H8)</f>
        <v>6</v>
      </c>
      <c r="L8" s="2">
        <f>J8+K8/12</f>
        <v>32.5</v>
      </c>
      <c r="M8" s="2">
        <f>TRUNC((IF(L8&gt;20,(L8-20)*2+10+15,(IF(L8&gt;10,(L8-10)*1.5+10,L8*1)))),3)</f>
        <v>50</v>
      </c>
      <c r="N8" s="6">
        <v>50</v>
      </c>
      <c r="O8" s="9">
        <v>4</v>
      </c>
      <c r="P8" s="9">
        <v>0</v>
      </c>
      <c r="Q8" s="9">
        <v>4</v>
      </c>
      <c r="R8" s="9" t="s">
        <v>47</v>
      </c>
      <c r="S8" s="9">
        <v>10</v>
      </c>
      <c r="T8" s="9" t="s">
        <v>47</v>
      </c>
      <c r="U8" s="15"/>
      <c r="V8" s="15"/>
      <c r="W8" s="15"/>
      <c r="X8" s="15"/>
      <c r="Y8" s="15"/>
      <c r="Z8" s="10">
        <v>54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16">
        <f>N8+O8+P8+AA8+AB8+AC8</f>
        <v>54</v>
      </c>
      <c r="AI8" s="16">
        <f>AH8+IF(R8="ΠΑΤΡΕΩΝ",4,0)+IF(T8="ΠΑΤΡΕΩΝ",10,0)+IF(AE8="ΠΑΤΡΕΩΝ",AD8,0)+IF(AG8="ΠΑΤΡΕΩΝ",AF8,0)</f>
        <v>68</v>
      </c>
      <c r="AJ8" s="16">
        <f>AH8+IF(R8="ΔΥΤΙΚΗΣ ΑΧΑΪΑΣ",4,0)+IF(T8="ΔΥΤΙΚΗΣ ΑΧΑΪΑΣ",10,0)+IF(AE8="ΔΥΤΙΚΗΣ ΑΧΑΪΑΣ",AD8,0)+IF(AG8="ΔΥΤΙΚΗΣ ΑΧΑΪΑΣ",AF8,0)</f>
        <v>54</v>
      </c>
      <c r="AK8" s="16">
        <f>AH8+IF(R8="ΑΙΓΙΑΛΕΙΑΣ",4,0)+IF(T8="ΑΙΓΙΑΛΕΙΑΣ",10,0)+IF(AE8="ΑΙΓΙΑΛΕΙΑΣ",AD8,0)+IF(AG8="ΑΙΓΙΑΛΕΙΑΣ",AF8,0)</f>
        <v>54</v>
      </c>
      <c r="AL8" s="16">
        <f>AH8+IF(R8="ΕΡΥΜΑΝΘΟΥ",4,0)+IF(T8="ΕΡΥΜΑΝΘΟΥ",10,0)+IF(AE8="ΕΡΥΜΑΝΘΟΥ",AD8,0)+IF(AG8="ΕΡΥΜΑΝΘΟΥ",AF8,0)</f>
        <v>54</v>
      </c>
      <c r="AM8" s="16">
        <f>AH8+IF(R8="ΚΑΛΑΒΡΥΤΩΝ",4,0)+IF(T8="ΚΑΛΑΒΡΥΤΩΝ",10,0)+IF(AE8="ΚΑΛΑΒΡΥΤΩΝ",AD8,0)+IF(AG8="ΚΑΛΑΒΡΥΤΩΝ",AF8,0)</f>
        <v>54</v>
      </c>
    </row>
    <row r="9" spans="1:39">
      <c r="A9" s="15">
        <v>8</v>
      </c>
      <c r="B9" s="9" t="s">
        <v>38</v>
      </c>
      <c r="C9" s="9">
        <v>621169</v>
      </c>
      <c r="D9" s="9" t="s">
        <v>414</v>
      </c>
      <c r="E9" s="9" t="s">
        <v>55</v>
      </c>
      <c r="F9" s="9" t="s">
        <v>415</v>
      </c>
      <c r="G9" s="6">
        <v>9</v>
      </c>
      <c r="H9" s="6">
        <v>0</v>
      </c>
      <c r="I9" s="6">
        <v>1</v>
      </c>
      <c r="J9" s="18">
        <f>G9</f>
        <v>9</v>
      </c>
      <c r="K9" s="2">
        <f>IF(I9&gt;14,H9+1,H9)</f>
        <v>0</v>
      </c>
      <c r="L9" s="2">
        <f>J9+K9/12</f>
        <v>9</v>
      </c>
      <c r="M9" s="2">
        <f>TRUNC((IF(L9&gt;20,(L9-20)*2+10+15,(IF(L9&gt;10,(L9-10)*1.5+10,L9*1)))),3)</f>
        <v>9</v>
      </c>
      <c r="N9" s="6">
        <v>9</v>
      </c>
      <c r="O9" s="9">
        <v>4</v>
      </c>
      <c r="P9" s="9">
        <v>11</v>
      </c>
      <c r="Q9" s="9">
        <v>4</v>
      </c>
      <c r="R9" s="9" t="s">
        <v>47</v>
      </c>
      <c r="S9" s="9">
        <v>10</v>
      </c>
      <c r="T9" s="9" t="s">
        <v>47</v>
      </c>
      <c r="U9" s="15"/>
      <c r="V9" s="15"/>
      <c r="W9" s="15"/>
      <c r="X9" s="15"/>
      <c r="Y9" s="15"/>
      <c r="Z9" s="10">
        <v>54</v>
      </c>
      <c r="AA9" s="9">
        <v>0</v>
      </c>
      <c r="AB9" s="9">
        <v>0</v>
      </c>
      <c r="AC9" s="9">
        <v>30</v>
      </c>
      <c r="AD9" s="9">
        <v>0</v>
      </c>
      <c r="AE9" s="9">
        <v>0</v>
      </c>
      <c r="AF9" s="9">
        <v>0</v>
      </c>
      <c r="AG9" s="9">
        <v>0</v>
      </c>
      <c r="AH9" s="16">
        <f>N9+O9+P9+AA9+AB9+AC9</f>
        <v>54</v>
      </c>
      <c r="AI9" s="16">
        <f>AH9+IF(R9="ΠΑΤΡΕΩΝ",4,0)+IF(T9="ΠΑΤΡΕΩΝ",10,0)+IF(AE9="ΠΑΤΡΕΩΝ",AD9,0)+IF(AG9="ΠΑΤΡΕΩΝ",AF9,0)</f>
        <v>68</v>
      </c>
      <c r="AJ9" s="16">
        <f>AH9+IF(R9="ΔΥΤΙΚΗΣ ΑΧΑΪΑΣ",4,0)+IF(T9="ΔΥΤΙΚΗΣ ΑΧΑΪΑΣ",10,0)+IF(AE9="ΔΥΤΙΚΗΣ ΑΧΑΪΑΣ",AD9,0)+IF(AG9="ΔΥΤΙΚΗΣ ΑΧΑΪΑΣ",AF9,0)</f>
        <v>54</v>
      </c>
      <c r="AK9" s="16">
        <f>AH9+IF(R9="ΑΙΓΙΑΛΕΙΑΣ",4,0)+IF(T9="ΑΙΓΙΑΛΕΙΑΣ",10,0)+IF(AE9="ΑΙΓΙΑΛΕΙΑΣ",AD9,0)+IF(AG9="ΑΙΓΙΑΛΕΙΑΣ",AF9,0)</f>
        <v>54</v>
      </c>
      <c r="AL9" s="16">
        <f>AH9+IF(R9="ΕΡΥΜΑΝΘΟΥ",4,0)+IF(T9="ΕΡΥΜΑΝΘΟΥ",10,0)+IF(AE9="ΕΡΥΜΑΝΘΟΥ",AD9,0)+IF(AG9="ΕΡΥΜΑΝΘΟΥ",AF9,0)</f>
        <v>54</v>
      </c>
      <c r="AM9" s="16">
        <f>AH9+IF(R9="ΚΑΛΑΒΡΥΤΩΝ",4,0)+IF(T9="ΚΑΛΑΒΡΥΤΩΝ",10,0)+IF(AE9="ΚΑΛΑΒΡΥΤΩΝ",AD9,0)+IF(AG9="ΚΑΛΑΒΡΥΤΩΝ",AF9,0)</f>
        <v>54</v>
      </c>
    </row>
    <row r="10" spans="1:39">
      <c r="A10" s="15">
        <v>9</v>
      </c>
      <c r="B10" s="9" t="s">
        <v>38</v>
      </c>
      <c r="C10" s="9">
        <v>578154</v>
      </c>
      <c r="D10" s="9" t="s">
        <v>361</v>
      </c>
      <c r="E10" s="9" t="s">
        <v>362</v>
      </c>
      <c r="F10" s="9" t="s">
        <v>349</v>
      </c>
      <c r="G10" s="6">
        <v>25</v>
      </c>
      <c r="H10" s="6">
        <v>10</v>
      </c>
      <c r="I10" s="6">
        <v>7</v>
      </c>
      <c r="J10" s="18">
        <f>G10</f>
        <v>25</v>
      </c>
      <c r="K10" s="2">
        <f>IF(I10&gt;14,H10+1,H10)</f>
        <v>10</v>
      </c>
      <c r="L10" s="2">
        <f>J10+K10/12</f>
        <v>25.833333333333332</v>
      </c>
      <c r="M10" s="2">
        <f>TRUNC((IF(L10&gt;20,(L10-20)*2+10+15,(IF(L10&gt;10,(L10-10)*1.5+10,L10*1)))),3)</f>
        <v>36.665999999999997</v>
      </c>
      <c r="N10" s="6">
        <v>36.665999999999997</v>
      </c>
      <c r="O10" s="9">
        <v>4</v>
      </c>
      <c r="P10" s="9">
        <v>11</v>
      </c>
      <c r="Q10" s="9">
        <v>4</v>
      </c>
      <c r="R10" s="9" t="s">
        <v>47</v>
      </c>
      <c r="S10" s="9">
        <v>10</v>
      </c>
      <c r="T10" s="9" t="s">
        <v>47</v>
      </c>
      <c r="U10" s="15"/>
      <c r="V10" s="15"/>
      <c r="W10" s="15"/>
      <c r="X10" s="15"/>
      <c r="Y10" s="15"/>
      <c r="Z10" s="10">
        <v>51.665999999999997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16">
        <f>N10+O10+P10+AA10+AB10+AC10</f>
        <v>51.665999999999997</v>
      </c>
      <c r="AI10" s="16">
        <f>AH10+IF(R10="ΠΑΤΡΕΩΝ",4,0)+IF(T10="ΠΑΤΡΕΩΝ",10,0)+IF(AE10="ΠΑΤΡΕΩΝ",AD10,0)+IF(AG10="ΠΑΤΡΕΩΝ",AF10,0)</f>
        <v>65.665999999999997</v>
      </c>
      <c r="AJ10" s="16">
        <f>AH10+IF(R10="ΔΥΤΙΚΗΣ ΑΧΑΪΑΣ",4,0)+IF(T10="ΔΥΤΙΚΗΣ ΑΧΑΪΑΣ",10,0)+IF(AE10="ΔΥΤΙΚΗΣ ΑΧΑΪΑΣ",AD10,0)+IF(AG10="ΔΥΤΙΚΗΣ ΑΧΑΪΑΣ",AF10,0)</f>
        <v>51.665999999999997</v>
      </c>
      <c r="AK10" s="16">
        <f>AH10+IF(R10="ΑΙΓΙΑΛΕΙΑΣ",4,0)+IF(T10="ΑΙΓΙΑΛΕΙΑΣ",10,0)+IF(AE10="ΑΙΓΙΑΛΕΙΑΣ",AD10,0)+IF(AG10="ΑΙΓΙΑΛΕΙΑΣ",AF10,0)</f>
        <v>51.665999999999997</v>
      </c>
      <c r="AL10" s="16">
        <f>AH10+IF(R10="ΕΡΥΜΑΝΘΟΥ",4,0)+IF(T10="ΕΡΥΜΑΝΘΟΥ",10,0)+IF(AE10="ΕΡΥΜΑΝΘΟΥ",AD10,0)+IF(AG10="ΕΡΥΜΑΝΘΟΥ",AF10,0)</f>
        <v>51.665999999999997</v>
      </c>
      <c r="AM10" s="16">
        <f>AH10+IF(R10="ΚΑΛΑΒΡΥΤΩΝ",4,0)+IF(T10="ΚΑΛΑΒΡΥΤΩΝ",10,0)+IF(AE10="ΚΑΛΑΒΡΥΤΩΝ",AD10,0)+IF(AG10="ΚΑΛΑΒΡΥΤΩΝ",AF10,0)</f>
        <v>51.665999999999997</v>
      </c>
    </row>
    <row r="11" spans="1:39" s="3" customFormat="1">
      <c r="A11" s="15">
        <v>10</v>
      </c>
      <c r="B11" s="9" t="s">
        <v>38</v>
      </c>
      <c r="C11" s="9">
        <v>615036</v>
      </c>
      <c r="D11" s="9" t="s">
        <v>229</v>
      </c>
      <c r="E11" s="9" t="s">
        <v>163</v>
      </c>
      <c r="F11" s="9" t="s">
        <v>230</v>
      </c>
      <c r="G11" s="6">
        <v>11</v>
      </c>
      <c r="H11" s="6">
        <v>8</v>
      </c>
      <c r="I11" s="6">
        <v>11</v>
      </c>
      <c r="J11" s="18">
        <f>G11</f>
        <v>11</v>
      </c>
      <c r="K11" s="2">
        <f>IF(I11&gt;14,H11+1,H11)</f>
        <v>8</v>
      </c>
      <c r="L11" s="2">
        <f>J11+K11/12</f>
        <v>11.666666666666666</v>
      </c>
      <c r="M11" s="2">
        <f>TRUNC((IF(L11&gt;20,(L11-20)*2+10+15,(IF(L11&gt;10,(L11-10)*1.5+10,L11*1)))),3)</f>
        <v>12.5</v>
      </c>
      <c r="N11" s="6">
        <v>12.5</v>
      </c>
      <c r="O11" s="9">
        <v>4</v>
      </c>
      <c r="P11" s="9">
        <v>5</v>
      </c>
      <c r="Q11" s="9">
        <v>4</v>
      </c>
      <c r="R11" s="9" t="s">
        <v>47</v>
      </c>
      <c r="S11" s="9">
        <v>0</v>
      </c>
      <c r="T11" s="9">
        <v>0</v>
      </c>
      <c r="U11" s="15"/>
      <c r="V11" s="15"/>
      <c r="W11" s="15"/>
      <c r="X11" s="15"/>
      <c r="Y11" s="15"/>
      <c r="Z11" s="10">
        <v>51.5</v>
      </c>
      <c r="AA11" s="9">
        <v>0</v>
      </c>
      <c r="AB11" s="9">
        <v>0</v>
      </c>
      <c r="AC11" s="9">
        <v>30</v>
      </c>
      <c r="AD11" s="9">
        <v>0</v>
      </c>
      <c r="AE11" s="9">
        <v>0</v>
      </c>
      <c r="AF11" s="9">
        <v>0</v>
      </c>
      <c r="AG11" s="9">
        <v>0</v>
      </c>
      <c r="AH11" s="16">
        <f>N11+O11+P11+AA11+AB11+AC11</f>
        <v>51.5</v>
      </c>
      <c r="AI11" s="16">
        <f>AH11+IF(R11="ΠΑΤΡΕΩΝ",4,0)+IF(T11="ΠΑΤΡΕΩΝ",10,0)+IF(AE11="ΠΑΤΡΕΩΝ",AD11,0)+IF(AG11="ΠΑΤΡΕΩΝ",AF11,0)</f>
        <v>55.5</v>
      </c>
      <c r="AJ11" s="16">
        <f>AH11+IF(R11="ΔΥΤΙΚΗΣ ΑΧΑΪΑΣ",4,0)+IF(T11="ΔΥΤΙΚΗΣ ΑΧΑΪΑΣ",10,0)+IF(AE11="ΔΥΤΙΚΗΣ ΑΧΑΪΑΣ",AD11,0)+IF(AG11="ΔΥΤΙΚΗΣ ΑΧΑΪΑΣ",AF11,0)</f>
        <v>51.5</v>
      </c>
      <c r="AK11" s="16">
        <f>AH11+IF(R11="ΑΙΓΙΑΛΕΙΑΣ",4,0)+IF(T11="ΑΙΓΙΑΛΕΙΑΣ",10,0)+IF(AE11="ΑΙΓΙΑΛΕΙΑΣ",AD11,0)+IF(AG11="ΑΙΓΙΑΛΕΙΑΣ",AF11,0)</f>
        <v>51.5</v>
      </c>
      <c r="AL11" s="16">
        <f>AH11+IF(R11="ΕΡΥΜΑΝΘΟΥ",4,0)+IF(T11="ΕΡΥΜΑΝΘΟΥ",10,0)+IF(AE11="ΕΡΥΜΑΝΘΟΥ",AD11,0)+IF(AG11="ΕΡΥΜΑΝΘΟΥ",AF11,0)</f>
        <v>51.5</v>
      </c>
      <c r="AM11" s="16">
        <f>AH11+IF(R11="ΚΑΛΑΒΡΥΤΩΝ",4,0)+IF(T11="ΚΑΛΑΒΡΥΤΩΝ",10,0)+IF(AE11="ΚΑΛΑΒΡΥΤΩΝ",AD11,0)+IF(AG11="ΚΑΛΑΒΡΥΤΩΝ",AF11,0)</f>
        <v>51.5</v>
      </c>
    </row>
    <row r="12" spans="1:39">
      <c r="A12" s="15">
        <v>11</v>
      </c>
      <c r="B12" s="5" t="s">
        <v>38</v>
      </c>
      <c r="C12" s="5">
        <v>555354</v>
      </c>
      <c r="D12" s="5" t="s">
        <v>331</v>
      </c>
      <c r="E12" s="5" t="s">
        <v>272</v>
      </c>
      <c r="F12" s="5" t="s">
        <v>175</v>
      </c>
      <c r="G12" s="6">
        <v>32</v>
      </c>
      <c r="H12" s="6">
        <v>11</v>
      </c>
      <c r="I12" s="6">
        <v>20</v>
      </c>
      <c r="J12" s="18">
        <f>G12</f>
        <v>32</v>
      </c>
      <c r="K12" s="2">
        <f>IF(I12&gt;14,H12+1,H12)</f>
        <v>12</v>
      </c>
      <c r="L12" s="2">
        <f>J12+K12/12</f>
        <v>33</v>
      </c>
      <c r="M12" s="2">
        <f>TRUNC((IF(L12&gt;20,(L12-20)*2+10+15,(IF(L12&gt;10,(L12-10)*1.5+10,L12*1)))),3)</f>
        <v>51</v>
      </c>
      <c r="N12" s="6">
        <v>51</v>
      </c>
      <c r="O12" s="5">
        <v>0</v>
      </c>
      <c r="P12" s="5">
        <v>0</v>
      </c>
      <c r="Q12" s="5">
        <v>4</v>
      </c>
      <c r="R12" s="9" t="s">
        <v>47</v>
      </c>
      <c r="S12" s="5">
        <v>0</v>
      </c>
      <c r="T12" s="5">
        <v>0</v>
      </c>
      <c r="U12" s="15"/>
      <c r="V12" s="15"/>
      <c r="W12" s="15"/>
      <c r="X12" s="15"/>
      <c r="Y12" s="15"/>
      <c r="Z12" s="7">
        <v>55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6">
        <f>N12+O12+P12+AA12+AB12+AC12</f>
        <v>51</v>
      </c>
      <c r="AI12" s="16">
        <f>AH12+IF(R12="ΠΑΤΡΕΩΝ",4,0)+IF(T12="ΠΑΤΡΕΩΝ",10,0)+IF(AE12="ΠΑΤΡΕΩΝ",AD12,0)+IF(AG12="ΠΑΤΡΕΩΝ",AF12,0)</f>
        <v>55</v>
      </c>
      <c r="AJ12" s="16">
        <f>AH12+IF(R12="ΔΥΤΙΚΗΣ ΑΧΑΪΑΣ",4,0)+IF(T12="ΔΥΤΙΚΗΣ ΑΧΑΪΑΣ",10,0)+IF(AE12="ΔΥΤΙΚΗΣ ΑΧΑΪΑΣ",AD12,0)+IF(AG12="ΔΥΤΙΚΗΣ ΑΧΑΪΑΣ",AF12,0)</f>
        <v>51</v>
      </c>
      <c r="AK12" s="16">
        <f>AH12+IF(R12="ΑΙΓΙΑΛΕΙΑΣ",4,0)+IF(T12="ΑΙΓΙΑΛΕΙΑΣ",10,0)+IF(AE12="ΑΙΓΙΑΛΕΙΑΣ",AD12,0)+IF(AG12="ΑΙΓΙΑΛΕΙΑΣ",AF12,0)</f>
        <v>51</v>
      </c>
      <c r="AL12" s="16">
        <f>AH12+IF(R12="ΕΡΥΜΑΝΘΟΥ",4,0)+IF(T12="ΕΡΥΜΑΝΘΟΥ",10,0)+IF(AE12="ΕΡΥΜΑΝΘΟΥ",AD12,0)+IF(AG12="ΕΡΥΜΑΝΘΟΥ",AF12,0)</f>
        <v>51</v>
      </c>
      <c r="AM12" s="16">
        <f>AH12+IF(R12="ΚΑΛΑΒΡΥΤΩΝ",4,0)+IF(T12="ΚΑΛΑΒΡΥΤΩΝ",10,0)+IF(AE12="ΚΑΛΑΒΡΥΤΩΝ",AD12,0)+IF(AG12="ΚΑΛΑΒΡΥΤΩΝ",AF12,0)</f>
        <v>51</v>
      </c>
    </row>
    <row r="13" spans="1:39">
      <c r="A13" s="15">
        <v>12</v>
      </c>
      <c r="B13" s="5" t="s">
        <v>38</v>
      </c>
      <c r="C13" s="5">
        <v>558233</v>
      </c>
      <c r="D13" s="5" t="s">
        <v>134</v>
      </c>
      <c r="E13" s="5" t="s">
        <v>87</v>
      </c>
      <c r="F13" s="5" t="s">
        <v>110</v>
      </c>
      <c r="G13" s="6">
        <v>30</v>
      </c>
      <c r="H13" s="6">
        <v>9</v>
      </c>
      <c r="I13" s="6">
        <v>24</v>
      </c>
      <c r="J13" s="18">
        <f>G13</f>
        <v>30</v>
      </c>
      <c r="K13" s="2">
        <f>IF(I13&gt;14,H13+1,H13)</f>
        <v>10</v>
      </c>
      <c r="L13" s="2">
        <f>J13+K13/12</f>
        <v>30.833333333333332</v>
      </c>
      <c r="M13" s="2">
        <f>TRUNC((IF(L13&gt;20,(L13-20)*2+10+15,(IF(L13&gt;10,(L13-10)*1.5+10,L13*1)))),3)</f>
        <v>46.665999999999997</v>
      </c>
      <c r="N13" s="6">
        <v>46.665999999999997</v>
      </c>
      <c r="O13" s="5">
        <v>4</v>
      </c>
      <c r="P13" s="5">
        <v>0</v>
      </c>
      <c r="Q13" s="5">
        <v>4</v>
      </c>
      <c r="R13" s="9" t="s">
        <v>47</v>
      </c>
      <c r="S13" s="5">
        <v>10</v>
      </c>
      <c r="T13" s="9" t="s">
        <v>47</v>
      </c>
      <c r="U13" s="15"/>
      <c r="V13" s="15"/>
      <c r="W13" s="15"/>
      <c r="X13" s="15"/>
      <c r="Y13" s="15"/>
      <c r="Z13" s="7">
        <v>50.665999999999997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16">
        <f>N13+O13+P13+AA13+AB13+AC13</f>
        <v>50.665999999999997</v>
      </c>
      <c r="AI13" s="16">
        <f>AH13+IF(R13="ΠΑΤΡΕΩΝ",4,0)+IF(T13="ΠΑΤΡΕΩΝ",10,0)+IF(AE13="ΠΑΤΡΕΩΝ",AD13,0)+IF(AG13="ΠΑΤΡΕΩΝ",AF13,0)</f>
        <v>64.665999999999997</v>
      </c>
      <c r="AJ13" s="16">
        <f>AH13+IF(R13="ΔΥΤΙΚΗΣ ΑΧΑΪΑΣ",4,0)+IF(T13="ΔΥΤΙΚΗΣ ΑΧΑΪΑΣ",10,0)+IF(AE13="ΔΥΤΙΚΗΣ ΑΧΑΪΑΣ",AD13,0)+IF(AG13="ΔΥΤΙΚΗΣ ΑΧΑΪΑΣ",AF13,0)</f>
        <v>50.665999999999997</v>
      </c>
      <c r="AK13" s="16">
        <f>AH13+IF(R13="ΑΙΓΙΑΛΕΙΑΣ",4,0)+IF(T13="ΑΙΓΙΑΛΕΙΑΣ",10,0)+IF(AE13="ΑΙΓΙΑΛΕΙΑΣ",AD13,0)+IF(AG13="ΑΙΓΙΑΛΕΙΑΣ",AF13,0)</f>
        <v>50.665999999999997</v>
      </c>
      <c r="AL13" s="16">
        <f>AH13+IF(R13="ΕΡΥΜΑΝΘΟΥ",4,0)+IF(T13="ΕΡΥΜΑΝΘΟΥ",10,0)+IF(AE13="ΕΡΥΜΑΝΘΟΥ",AD13,0)+IF(AG13="ΕΡΥΜΑΝΘΟΥ",AF13,0)</f>
        <v>50.665999999999997</v>
      </c>
      <c r="AM13" s="16">
        <f>AH13+IF(R13="ΚΑΛΑΒΡΥΤΩΝ",4,0)+IF(T13="ΚΑΛΑΒΡΥΤΩΝ",10,0)+IF(AE13="ΚΑΛΑΒΡΥΤΩΝ",AD13,0)+IF(AG13="ΚΑΛΑΒΡΥΤΩΝ",AF13,0)</f>
        <v>50.665999999999997</v>
      </c>
    </row>
    <row r="14" spans="1:39">
      <c r="A14" s="15">
        <v>13</v>
      </c>
      <c r="B14" s="9" t="s">
        <v>38</v>
      </c>
      <c r="C14" s="9">
        <v>557983</v>
      </c>
      <c r="D14" s="9" t="s">
        <v>149</v>
      </c>
      <c r="E14" s="9" t="s">
        <v>121</v>
      </c>
      <c r="F14" s="9" t="s">
        <v>53</v>
      </c>
      <c r="G14" s="6">
        <v>31</v>
      </c>
      <c r="H14" s="6">
        <v>11</v>
      </c>
      <c r="I14" s="6">
        <v>19</v>
      </c>
      <c r="J14" s="18">
        <f>G14</f>
        <v>31</v>
      </c>
      <c r="K14" s="2">
        <f>IF(I14&gt;14,H14+1,H14)</f>
        <v>12</v>
      </c>
      <c r="L14" s="2">
        <f>J14+K14/12</f>
        <v>32</v>
      </c>
      <c r="M14" s="2">
        <f>TRUNC((IF(L14&gt;20,(L14-20)*2+10+15,(IF(L14&gt;10,(L14-10)*1.5+10,L14*1)))),3)</f>
        <v>49</v>
      </c>
      <c r="N14" s="6">
        <v>49</v>
      </c>
      <c r="O14" s="9">
        <v>0</v>
      </c>
      <c r="P14" s="9">
        <v>0</v>
      </c>
      <c r="Q14" s="9">
        <v>4</v>
      </c>
      <c r="R14" s="15" t="s">
        <v>67</v>
      </c>
      <c r="S14" s="9">
        <v>0</v>
      </c>
      <c r="T14" s="9">
        <v>0</v>
      </c>
      <c r="U14" s="15"/>
      <c r="V14" s="15"/>
      <c r="W14" s="15"/>
      <c r="X14" s="15"/>
      <c r="Y14" s="15"/>
      <c r="Z14" s="10">
        <v>49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16">
        <f>N14+O14+P14+AA14+AB14+AC14</f>
        <v>49</v>
      </c>
      <c r="AI14" s="16">
        <f>AH14+IF(R14="ΠΑΤΡΕΩΝ",4,0)+IF(T14="ΠΑΤΡΕΩΝ",10,0)+IF(AE14="ΠΑΤΡΕΩΝ",AD14,0)+IF(AG14="ΠΑΤΡΕΩΝ",AF14,0)</f>
        <v>49</v>
      </c>
      <c r="AJ14" s="16">
        <f>AH14+IF(R14="ΔΥΤΙΚΗΣ ΑΧΑΪΑΣ",4,0)+IF(T14="ΔΥΤΙΚΗΣ ΑΧΑΪΑΣ",10,0)+IF(AE14="ΔΥΤΙΚΗΣ ΑΧΑΪΑΣ",AD14,0)+IF(AG14="ΔΥΤΙΚΗΣ ΑΧΑΪΑΣ",AF14,0)</f>
        <v>49</v>
      </c>
      <c r="AK14" s="16">
        <f>AH14+IF(R14="ΑΙΓΙΑΛΕΙΑΣ",4,0)+IF(T14="ΑΙΓΙΑΛΕΙΑΣ",10,0)+IF(AE14="ΑΙΓΙΑΛΕΙΑΣ",AD14,0)+IF(AG14="ΑΙΓΙΑΛΕΙΑΣ",AF14,0)</f>
        <v>53</v>
      </c>
      <c r="AL14" s="16">
        <f>AH14+IF(R14="ΕΡΥΜΑΝΘΟΥ",4,0)+IF(T14="ΕΡΥΜΑΝΘΟΥ",10,0)+IF(AE14="ΕΡΥΜΑΝΘΟΥ",AD14,0)+IF(AG14="ΕΡΥΜΑΝΘΟΥ",AF14,0)</f>
        <v>49</v>
      </c>
      <c r="AM14" s="16">
        <f>AH14+IF(R14="ΚΑΛΑΒΡΥΤΩΝ",4,0)+IF(T14="ΚΑΛΑΒΡΥΤΩΝ",10,0)+IF(AE14="ΚΑΛΑΒΡΥΤΩΝ",AD14,0)+IF(AG14="ΚΑΛΑΒΡΥΤΩΝ",AF14,0)</f>
        <v>49</v>
      </c>
    </row>
    <row r="15" spans="1:39">
      <c r="A15" s="15">
        <v>14</v>
      </c>
      <c r="B15" s="5" t="s">
        <v>38</v>
      </c>
      <c r="C15" s="5">
        <v>575433</v>
      </c>
      <c r="D15" s="5" t="s">
        <v>366</v>
      </c>
      <c r="E15" s="5" t="s">
        <v>55</v>
      </c>
      <c r="F15" s="5" t="s">
        <v>53</v>
      </c>
      <c r="G15" s="6">
        <v>26</v>
      </c>
      <c r="H15" s="6">
        <v>8</v>
      </c>
      <c r="I15" s="6">
        <v>15</v>
      </c>
      <c r="J15" s="18">
        <f>G15</f>
        <v>26</v>
      </c>
      <c r="K15" s="2">
        <f>IF(I15&gt;14,H15+1,H15)</f>
        <v>9</v>
      </c>
      <c r="L15" s="2">
        <f>J15+K15/12</f>
        <v>26.75</v>
      </c>
      <c r="M15" s="2">
        <f>TRUNC((IF(L15&gt;20,(L15-20)*2+10+15,(IF(L15&gt;10,(L15-10)*1.5+10,L15*1)))),3)</f>
        <v>38.5</v>
      </c>
      <c r="N15" s="6">
        <v>38.5</v>
      </c>
      <c r="O15" s="5">
        <v>4</v>
      </c>
      <c r="P15" s="5">
        <v>5</v>
      </c>
      <c r="Q15" s="5">
        <v>4</v>
      </c>
      <c r="R15" s="9" t="s">
        <v>47</v>
      </c>
      <c r="S15" s="5">
        <v>10</v>
      </c>
      <c r="T15" s="9" t="s">
        <v>47</v>
      </c>
      <c r="U15" s="15"/>
      <c r="V15" s="15"/>
      <c r="W15" s="15"/>
      <c r="X15" s="15"/>
      <c r="Y15" s="15"/>
      <c r="Z15" s="7">
        <v>53.332999999999998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16">
        <f>N15+O15+P15+AA15+AB15+AC15</f>
        <v>47.5</v>
      </c>
      <c r="AI15" s="16">
        <f>AH15+IF(R15="ΠΑΤΡΕΩΝ",4,0)+IF(T15="ΠΑΤΡΕΩΝ",10,0)+IF(AE15="ΠΑΤΡΕΩΝ",AD15,0)+IF(AG15="ΠΑΤΡΕΩΝ",AF15,0)</f>
        <v>61.5</v>
      </c>
      <c r="AJ15" s="16">
        <f>AH15+IF(R15="ΔΥΤΙΚΗΣ ΑΧΑΪΑΣ",4,0)+IF(T15="ΔΥΤΙΚΗΣ ΑΧΑΪΑΣ",10,0)+IF(AE15="ΔΥΤΙΚΗΣ ΑΧΑΪΑΣ",AD15,0)+IF(AG15="ΔΥΤΙΚΗΣ ΑΧΑΪΑΣ",AF15,0)</f>
        <v>47.5</v>
      </c>
      <c r="AK15" s="16">
        <f>AH15+IF(R15="ΑΙΓΙΑΛΕΙΑΣ",4,0)+IF(T15="ΑΙΓΙΑΛΕΙΑΣ",10,0)+IF(AE15="ΑΙΓΙΑΛΕΙΑΣ",AD15,0)+IF(AG15="ΑΙΓΙΑΛΕΙΑΣ",AF15,0)</f>
        <v>47.5</v>
      </c>
      <c r="AL15" s="16">
        <f>AH15+IF(R15="ΕΡΥΜΑΝΘΟΥ",4,0)+IF(T15="ΕΡΥΜΑΝΘΟΥ",10,0)+IF(AE15="ΕΡΥΜΑΝΘΟΥ",AD15,0)+IF(AG15="ΕΡΥΜΑΝΘΟΥ",AF15,0)</f>
        <v>47.5</v>
      </c>
      <c r="AM15" s="16">
        <f>AH15+IF(R15="ΚΑΛΑΒΡΥΤΩΝ",4,0)+IF(T15="ΚΑΛΑΒΡΥΤΩΝ",10,0)+IF(AE15="ΚΑΛΑΒΡΥΤΩΝ",AD15,0)+IF(AG15="ΚΑΛΑΒΡΥΤΩΝ",AF15,0)</f>
        <v>47.5</v>
      </c>
    </row>
    <row r="16" spans="1:39">
      <c r="A16" s="15">
        <v>15</v>
      </c>
      <c r="B16" s="9" t="s">
        <v>38</v>
      </c>
      <c r="C16" s="9">
        <v>575461</v>
      </c>
      <c r="D16" s="9" t="s">
        <v>383</v>
      </c>
      <c r="E16" s="9" t="s">
        <v>175</v>
      </c>
      <c r="F16" s="9" t="s">
        <v>81</v>
      </c>
      <c r="G16" s="6">
        <v>26</v>
      </c>
      <c r="H16" s="6">
        <v>8</v>
      </c>
      <c r="I16" s="6">
        <v>0</v>
      </c>
      <c r="J16" s="18">
        <f>G16</f>
        <v>26</v>
      </c>
      <c r="K16" s="2">
        <f>IF(I16&gt;14,H16+1,H16)</f>
        <v>8</v>
      </c>
      <c r="L16" s="2">
        <f>J16+K16/12</f>
        <v>26.666666666666668</v>
      </c>
      <c r="M16" s="2">
        <f>TRUNC((IF(L16&gt;20,(L16-20)*2+10+15,(IF(L16&gt;10,(L16-10)*1.5+10,L16*1)))),3)</f>
        <v>38.332999999999998</v>
      </c>
      <c r="N16" s="6">
        <v>38.332999999999998</v>
      </c>
      <c r="O16" s="9">
        <v>4</v>
      </c>
      <c r="P16" s="9">
        <v>5</v>
      </c>
      <c r="Q16" s="9">
        <v>4</v>
      </c>
      <c r="R16" s="9" t="s">
        <v>47</v>
      </c>
      <c r="S16" s="9">
        <v>10</v>
      </c>
      <c r="T16" s="9" t="s">
        <v>47</v>
      </c>
      <c r="U16" s="15"/>
      <c r="V16" s="15"/>
      <c r="W16" s="15"/>
      <c r="X16" s="15"/>
      <c r="Y16" s="15"/>
      <c r="Z16" s="10">
        <v>47.332999999999998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16">
        <f>N16+O16+P16+AA16+AB16+AC16</f>
        <v>47.332999999999998</v>
      </c>
      <c r="AI16" s="16">
        <f>AH16+IF(R16="ΠΑΤΡΕΩΝ",4,0)+IF(T16="ΠΑΤΡΕΩΝ",10,0)+IF(AE16="ΠΑΤΡΕΩΝ",AD16,0)+IF(AG16="ΠΑΤΡΕΩΝ",AF16,0)</f>
        <v>61.332999999999998</v>
      </c>
      <c r="AJ16" s="16">
        <f>AH16+IF(R16="ΔΥΤΙΚΗΣ ΑΧΑΪΑΣ",4,0)+IF(T16="ΔΥΤΙΚΗΣ ΑΧΑΪΑΣ",10,0)+IF(AE16="ΔΥΤΙΚΗΣ ΑΧΑΪΑΣ",AD16,0)+IF(AG16="ΔΥΤΙΚΗΣ ΑΧΑΪΑΣ",AF16,0)</f>
        <v>47.332999999999998</v>
      </c>
      <c r="AK16" s="16">
        <f>AH16+IF(R16="ΑΙΓΙΑΛΕΙΑΣ",4,0)+IF(T16="ΑΙΓΙΑΛΕΙΑΣ",10,0)+IF(AE16="ΑΙΓΙΑΛΕΙΑΣ",AD16,0)+IF(AG16="ΑΙΓΙΑΛΕΙΑΣ",AF16,0)</f>
        <v>47.332999999999998</v>
      </c>
      <c r="AL16" s="16">
        <f>AH16+IF(R16="ΕΡΥΜΑΝΘΟΥ",4,0)+IF(T16="ΕΡΥΜΑΝΘΟΥ",10,0)+IF(AE16="ΕΡΥΜΑΝΘΟΥ",AD16,0)+IF(AG16="ΕΡΥΜΑΝΘΟΥ",AF16,0)</f>
        <v>47.332999999999998</v>
      </c>
      <c r="AM16" s="16">
        <f>AH16+IF(R16="ΚΑΛΑΒΡΥΤΩΝ",4,0)+IF(T16="ΚΑΛΑΒΡΥΤΩΝ",10,0)+IF(AE16="ΚΑΛΑΒΡΥΤΩΝ",AD16,0)+IF(AG16="ΚΑΛΑΒΡΥΤΩΝ",AF16,0)</f>
        <v>47.332999999999998</v>
      </c>
    </row>
    <row r="17" spans="1:39">
      <c r="A17" s="15">
        <v>16</v>
      </c>
      <c r="B17" s="9" t="s">
        <v>38</v>
      </c>
      <c r="C17" s="9">
        <v>575509</v>
      </c>
      <c r="D17" s="9" t="s">
        <v>384</v>
      </c>
      <c r="E17" s="9" t="s">
        <v>385</v>
      </c>
      <c r="F17" s="9" t="s">
        <v>108</v>
      </c>
      <c r="G17" s="6">
        <v>26</v>
      </c>
      <c r="H17" s="6">
        <v>7</v>
      </c>
      <c r="I17" s="6">
        <v>24</v>
      </c>
      <c r="J17" s="18">
        <f>G17</f>
        <v>26</v>
      </c>
      <c r="K17" s="2">
        <f>IF(I17&gt;14,H17+1,H17)</f>
        <v>8</v>
      </c>
      <c r="L17" s="2">
        <f>J17+K17/12</f>
        <v>26.666666666666668</v>
      </c>
      <c r="M17" s="2">
        <f>TRUNC((IF(L17&gt;20,(L17-20)*2+10+15,(IF(L17&gt;10,(L17-10)*1.5+10,L17*1)))),3)</f>
        <v>38.332999999999998</v>
      </c>
      <c r="N17" s="6">
        <v>38.332999999999998</v>
      </c>
      <c r="O17" s="9">
        <v>4</v>
      </c>
      <c r="P17" s="9">
        <v>5</v>
      </c>
      <c r="Q17" s="9">
        <v>4</v>
      </c>
      <c r="R17" s="9" t="s">
        <v>47</v>
      </c>
      <c r="S17" s="9">
        <v>10</v>
      </c>
      <c r="T17" s="9" t="s">
        <v>47</v>
      </c>
      <c r="U17" s="15"/>
      <c r="V17" s="15"/>
      <c r="W17" s="15"/>
      <c r="X17" s="15"/>
      <c r="Y17" s="15"/>
      <c r="Z17" s="10">
        <v>47.332999999999998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16">
        <f>N17+O17+P17+AA17+AB17+AC17</f>
        <v>47.332999999999998</v>
      </c>
      <c r="AI17" s="16">
        <f>AH17+IF(R17="ΠΑΤΡΕΩΝ",4,0)+IF(T17="ΠΑΤΡΕΩΝ",10,0)+IF(AE17="ΠΑΤΡΕΩΝ",AD17,0)+IF(AG17="ΠΑΤΡΕΩΝ",AF17,0)</f>
        <v>61.332999999999998</v>
      </c>
      <c r="AJ17" s="16">
        <f>AH17+IF(R17="ΔΥΤΙΚΗΣ ΑΧΑΪΑΣ",4,0)+IF(T17="ΔΥΤΙΚΗΣ ΑΧΑΪΑΣ",10,0)+IF(AE17="ΔΥΤΙΚΗΣ ΑΧΑΪΑΣ",AD17,0)+IF(AG17="ΔΥΤΙΚΗΣ ΑΧΑΪΑΣ",AF17,0)</f>
        <v>47.332999999999998</v>
      </c>
      <c r="AK17" s="16">
        <f>AH17+IF(R17="ΑΙΓΙΑΛΕΙΑΣ",4,0)+IF(T17="ΑΙΓΙΑΛΕΙΑΣ",10,0)+IF(AE17="ΑΙΓΙΑΛΕΙΑΣ",AD17,0)+IF(AG17="ΑΙΓΙΑΛΕΙΑΣ",AF17,0)</f>
        <v>47.332999999999998</v>
      </c>
      <c r="AL17" s="16">
        <f>AH17+IF(R17="ΕΡΥΜΑΝΘΟΥ",4,0)+IF(T17="ΕΡΥΜΑΝΘΟΥ",10,0)+IF(AE17="ΕΡΥΜΑΝΘΟΥ",AD17,0)+IF(AG17="ΕΡΥΜΑΝΘΟΥ",AF17,0)</f>
        <v>47.332999999999998</v>
      </c>
      <c r="AM17" s="16">
        <f>AH17+IF(R17="ΚΑΛΑΒΡΥΤΩΝ",4,0)+IF(T17="ΚΑΛΑΒΡΥΤΩΝ",10,0)+IF(AE17="ΚΑΛΑΒΡΥΤΩΝ",AD17,0)+IF(AG17="ΚΑΛΑΒΡΥΤΩΝ",AF17,0)</f>
        <v>47.332999999999998</v>
      </c>
    </row>
    <row r="18" spans="1:39">
      <c r="A18" s="15">
        <v>17</v>
      </c>
      <c r="B18" s="9" t="s">
        <v>38</v>
      </c>
      <c r="C18" s="9">
        <v>556704</v>
      </c>
      <c r="D18" s="9" t="s">
        <v>173</v>
      </c>
      <c r="E18" s="9" t="s">
        <v>111</v>
      </c>
      <c r="F18" s="9" t="s">
        <v>115</v>
      </c>
      <c r="G18" s="6">
        <v>30</v>
      </c>
      <c r="H18" s="6">
        <v>9</v>
      </c>
      <c r="I18" s="6">
        <v>19</v>
      </c>
      <c r="J18" s="18">
        <f>G18</f>
        <v>30</v>
      </c>
      <c r="K18" s="2">
        <f>IF(I18&gt;14,H18+1,H18)</f>
        <v>10</v>
      </c>
      <c r="L18" s="2">
        <f>J18+K18/12</f>
        <v>30.833333333333332</v>
      </c>
      <c r="M18" s="2">
        <f>TRUNC((IF(L18&gt;20,(L18-20)*2+10+15,(IF(L18&gt;10,(L18-10)*1.5+10,L18*1)))),3)</f>
        <v>46.665999999999997</v>
      </c>
      <c r="N18" s="6">
        <v>46.665999999999997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5"/>
      <c r="V18" s="15"/>
      <c r="W18" s="15"/>
      <c r="X18" s="15"/>
      <c r="Y18" s="15"/>
      <c r="Z18" s="10">
        <v>46.665999999999997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16">
        <f>N18+O18+P18+AA18+AB18+AC18</f>
        <v>46.665999999999997</v>
      </c>
      <c r="AI18" s="16">
        <f>AH18+IF(R18="ΠΑΤΡΕΩΝ",4,0)+IF(T18="ΠΑΤΡΕΩΝ",10,0)+IF(AE18="ΠΑΤΡΕΩΝ",AD18,0)+IF(AG18="ΠΑΤΡΕΩΝ",AF18,0)</f>
        <v>46.665999999999997</v>
      </c>
      <c r="AJ18" s="16">
        <f>AH18+IF(R18="ΔΥΤΙΚΗΣ ΑΧΑΪΑΣ",4,0)+IF(T18="ΔΥΤΙΚΗΣ ΑΧΑΪΑΣ",10,0)+IF(AE18="ΔΥΤΙΚΗΣ ΑΧΑΪΑΣ",AD18,0)+IF(AG18="ΔΥΤΙΚΗΣ ΑΧΑΪΑΣ",AF18,0)</f>
        <v>46.665999999999997</v>
      </c>
      <c r="AK18" s="16">
        <f>AH18+IF(R18="ΑΙΓΙΑΛΕΙΑΣ",4,0)+IF(T18="ΑΙΓΙΑΛΕΙΑΣ",10,0)+IF(AE18="ΑΙΓΙΑΛΕΙΑΣ",AD18,0)+IF(AG18="ΑΙΓΙΑΛΕΙΑΣ",AF18,0)</f>
        <v>46.665999999999997</v>
      </c>
      <c r="AL18" s="16">
        <f>AH18+IF(R18="ΕΡΥΜΑΝΘΟΥ",4,0)+IF(T18="ΕΡΥΜΑΝΘΟΥ",10,0)+IF(AE18="ΕΡΥΜΑΝΘΟΥ",AD18,0)+IF(AG18="ΕΡΥΜΑΝΘΟΥ",AF18,0)</f>
        <v>46.665999999999997</v>
      </c>
      <c r="AM18" s="16">
        <f>AH18+IF(R18="ΚΑΛΑΒΡΥΤΩΝ",4,0)+IF(T18="ΚΑΛΑΒΡΥΤΩΝ",10,0)+IF(AE18="ΚΑΛΑΒΡΥΤΩΝ",AD18,0)+IF(AG18="ΚΑΛΑΒΡΥΤΩΝ",AF18,0)</f>
        <v>46.665999999999997</v>
      </c>
    </row>
    <row r="19" spans="1:39">
      <c r="A19" s="15">
        <v>18</v>
      </c>
      <c r="B19" s="6" t="s">
        <v>38</v>
      </c>
      <c r="C19" s="6">
        <v>563525</v>
      </c>
      <c r="D19" s="6" t="s">
        <v>245</v>
      </c>
      <c r="E19" s="6" t="s">
        <v>115</v>
      </c>
      <c r="F19" s="6" t="s">
        <v>150</v>
      </c>
      <c r="G19" s="6">
        <v>28</v>
      </c>
      <c r="H19" s="6">
        <v>8</v>
      </c>
      <c r="I19" s="6">
        <v>28</v>
      </c>
      <c r="J19" s="18">
        <f>G19</f>
        <v>28</v>
      </c>
      <c r="K19" s="18">
        <f>IF(I19&gt;14,H19+1,H19)</f>
        <v>9</v>
      </c>
      <c r="L19" s="18">
        <f>J19+K19/12</f>
        <v>28.75</v>
      </c>
      <c r="M19" s="18">
        <f>TRUNC((IF(L19&gt;20,(L19-20)*2+10+15,(IF(L19&gt;10,(L19-10)*1.5+10,L19*1)))),3)</f>
        <v>42.5</v>
      </c>
      <c r="N19" s="6">
        <v>42.5</v>
      </c>
      <c r="O19" s="6">
        <v>4</v>
      </c>
      <c r="P19" s="6">
        <v>0</v>
      </c>
      <c r="Q19" s="6">
        <v>4</v>
      </c>
      <c r="R19" s="17" t="s">
        <v>67</v>
      </c>
      <c r="S19" s="6">
        <v>10</v>
      </c>
      <c r="T19" s="17" t="s">
        <v>67</v>
      </c>
      <c r="U19" s="17"/>
      <c r="V19" s="17"/>
      <c r="W19" s="17"/>
      <c r="X19" s="17"/>
      <c r="Y19" s="17"/>
      <c r="Z19" s="8">
        <v>51.5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19">
        <f>N19+O19+P19+AA19+AB19+AC19</f>
        <v>46.5</v>
      </c>
      <c r="AI19" s="19">
        <f>AH19+IF(R19="ΠΑΤΡΕΩΝ",4,0)+IF(T19="ΠΑΤΡΕΩΝ",10,0)+IF(AE19="ΠΑΤΡΕΩΝ",AD19,0)+IF(AG19="ΠΑΤΡΕΩΝ",AF19,0)</f>
        <v>46.5</v>
      </c>
      <c r="AJ19" s="19">
        <f>AH19+IF(R19="ΔΥΤΙΚΗΣ ΑΧΑΪΑΣ",4,0)+IF(T19="ΔΥΤΙΚΗΣ ΑΧΑΪΑΣ",10,0)+IF(AE19="ΔΥΤΙΚΗΣ ΑΧΑΪΑΣ",AD19,0)+IF(AG19="ΔΥΤΙΚΗΣ ΑΧΑΪΑΣ",AF19,0)</f>
        <v>46.5</v>
      </c>
      <c r="AK19" s="19">
        <f>AH19+IF(R19="ΑΙΓΙΑΛΕΙΑΣ",4,0)+IF(T19="ΑΙΓΙΑΛΕΙΑΣ",10,0)+IF(AE19="ΑΙΓΙΑΛΕΙΑΣ",AD19,0)+IF(AG19="ΑΙΓΙΑΛΕΙΑΣ",AF19,0)</f>
        <v>60.5</v>
      </c>
      <c r="AL19" s="19">
        <f>AH19+IF(R19="ΕΡΥΜΑΝΘΟΥ",4,0)+IF(T19="ΕΡΥΜΑΝΘΟΥ",10,0)+IF(AE19="ΕΡΥΜΑΝΘΟΥ",AD19,0)+IF(AG19="ΕΡΥΜΑΝΘΟΥ",AF19,0)</f>
        <v>46.5</v>
      </c>
      <c r="AM19" s="19">
        <f>AH19+IF(R19="ΚΑΛΑΒΡΥΤΩΝ",4,0)+IF(T19="ΚΑΛΑΒΡΥΤΩΝ",10,0)+IF(AE19="ΚΑΛΑΒΡΥΤΩΝ",AD19,0)+IF(AG19="ΚΑΛΑΒΡΥΤΩΝ",AF19,0)</f>
        <v>46.5</v>
      </c>
    </row>
    <row r="20" spans="1:39">
      <c r="A20" s="15">
        <v>19</v>
      </c>
      <c r="B20" s="5" t="s">
        <v>38</v>
      </c>
      <c r="C20" s="5">
        <v>566776</v>
      </c>
      <c r="D20" s="5" t="s">
        <v>261</v>
      </c>
      <c r="E20" s="5" t="s">
        <v>55</v>
      </c>
      <c r="F20" s="5" t="s">
        <v>193</v>
      </c>
      <c r="G20" s="6">
        <v>29</v>
      </c>
      <c r="H20" s="6">
        <v>10</v>
      </c>
      <c r="I20" s="6">
        <v>8</v>
      </c>
      <c r="J20" s="18">
        <f>G20</f>
        <v>29</v>
      </c>
      <c r="K20" s="2">
        <f>IF(I20&gt;14,H20+1,H20)</f>
        <v>10</v>
      </c>
      <c r="L20" s="2">
        <f>J20+K20/12</f>
        <v>29.833333333333332</v>
      </c>
      <c r="M20" s="2">
        <f>TRUNC((IF(L20&gt;20,(L20-20)*2+10+15,(IF(L20&gt;10,(L20-10)*1.5+10,L20*1)))),3)</f>
        <v>44.665999999999997</v>
      </c>
      <c r="N20" s="6">
        <v>44.665999999999997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15"/>
      <c r="V20" s="15"/>
      <c r="W20" s="15"/>
      <c r="X20" s="15"/>
      <c r="Y20" s="15"/>
      <c r="Z20" s="7">
        <v>59.665999999999997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16">
        <f>N20+O20+P20+AA20+AB20+AC20</f>
        <v>44.665999999999997</v>
      </c>
      <c r="AI20" s="16">
        <f>AH20+IF(R20="ΠΑΤΡΕΩΝ",4,0)+IF(T20="ΠΑΤΡΕΩΝ",10,0)+IF(AE20="ΠΑΤΡΕΩΝ",AD20,0)+IF(AG20="ΠΑΤΡΕΩΝ",AF20,0)</f>
        <v>44.665999999999997</v>
      </c>
      <c r="AJ20" s="16">
        <f>AH20+IF(R20="ΔΥΤΙΚΗΣ ΑΧΑΪΑΣ",4,0)+IF(T20="ΔΥΤΙΚΗΣ ΑΧΑΪΑΣ",10,0)+IF(AE20="ΔΥΤΙΚΗΣ ΑΧΑΪΑΣ",AD20,0)+IF(AG20="ΔΥΤΙΚΗΣ ΑΧΑΪΑΣ",AF20,0)</f>
        <v>44.665999999999997</v>
      </c>
      <c r="AK20" s="16">
        <f>AH20+IF(R20="ΑΙΓΙΑΛΕΙΑΣ",4,0)+IF(T20="ΑΙΓΙΑΛΕΙΑΣ",10,0)+IF(AE20="ΑΙΓΙΑΛΕΙΑΣ",AD20,0)+IF(AG20="ΑΙΓΙΑΛΕΙΑΣ",AF20,0)</f>
        <v>44.665999999999997</v>
      </c>
      <c r="AL20" s="16">
        <f>AH20+IF(R20="ΕΡΥΜΑΝΘΟΥ",4,0)+IF(T20="ΕΡΥΜΑΝΘΟΥ",10,0)+IF(AE20="ΕΡΥΜΑΝΘΟΥ",AD20,0)+IF(AG20="ΕΡΥΜΑΝΘΟΥ",AF20,0)</f>
        <v>44.665999999999997</v>
      </c>
      <c r="AM20" s="16">
        <f>AH20+IF(R20="ΚΑΛΑΒΡΥΤΩΝ",4,0)+IF(T20="ΚΑΛΑΒΡΥΤΩΝ",10,0)+IF(AE20="ΚΑΛΑΒΡΥΤΩΝ",AD20,0)+IF(AG20="ΚΑΛΑΒΡΥΤΩΝ",AF20,0)</f>
        <v>44.665999999999997</v>
      </c>
    </row>
    <row r="21" spans="1:39">
      <c r="A21" s="15">
        <v>20</v>
      </c>
      <c r="B21" s="9" t="s">
        <v>38</v>
      </c>
      <c r="C21" s="9">
        <v>564250</v>
      </c>
      <c r="D21" s="9" t="s">
        <v>261</v>
      </c>
      <c r="E21" s="9" t="s">
        <v>49</v>
      </c>
      <c r="F21" s="9" t="s">
        <v>193</v>
      </c>
      <c r="G21" s="6">
        <v>29</v>
      </c>
      <c r="H21" s="6">
        <v>7</v>
      </c>
      <c r="I21" s="6">
        <v>28</v>
      </c>
      <c r="J21" s="18">
        <f>G21</f>
        <v>29</v>
      </c>
      <c r="K21" s="2">
        <f>IF(I21&gt;14,H21+1,H21)</f>
        <v>8</v>
      </c>
      <c r="L21" s="2">
        <f>J21+K21/12</f>
        <v>29.666666666666668</v>
      </c>
      <c r="M21" s="2">
        <f>TRUNC((IF(L21&gt;20,(L21-20)*2+10+15,(IF(L21&gt;10,(L21-10)*1.5+10,L21*1)))),3)</f>
        <v>44.332999999999998</v>
      </c>
      <c r="N21" s="6">
        <v>44.332999999999998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5"/>
      <c r="V21" s="15"/>
      <c r="W21" s="15"/>
      <c r="X21" s="15"/>
      <c r="Y21" s="15"/>
      <c r="Z21" s="10">
        <v>44.332999999999998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16">
        <f>N21+O21+P21+AA21+AB21+AC21</f>
        <v>44.332999999999998</v>
      </c>
      <c r="AI21" s="16">
        <f>AH21+IF(R21="ΠΑΤΡΕΩΝ",4,0)+IF(T21="ΠΑΤΡΕΩΝ",10,0)+IF(AE21="ΠΑΤΡΕΩΝ",AD21,0)+IF(AG21="ΠΑΤΡΕΩΝ",AF21,0)</f>
        <v>44.332999999999998</v>
      </c>
      <c r="AJ21" s="16">
        <f>AH21+IF(R21="ΔΥΤΙΚΗΣ ΑΧΑΪΑΣ",4,0)+IF(T21="ΔΥΤΙΚΗΣ ΑΧΑΪΑΣ",10,0)+IF(AE21="ΔΥΤΙΚΗΣ ΑΧΑΪΑΣ",AD21,0)+IF(AG21="ΔΥΤΙΚΗΣ ΑΧΑΪΑΣ",AF21,0)</f>
        <v>44.332999999999998</v>
      </c>
      <c r="AK21" s="16">
        <f>AH21+IF(R21="ΑΙΓΙΑΛΕΙΑΣ",4,0)+IF(T21="ΑΙΓΙΑΛΕΙΑΣ",10,0)+IF(AE21="ΑΙΓΙΑΛΕΙΑΣ",AD21,0)+IF(AG21="ΑΙΓΙΑΛΕΙΑΣ",AF21,0)</f>
        <v>44.332999999999998</v>
      </c>
      <c r="AL21" s="16">
        <f>AH21+IF(R21="ΕΡΥΜΑΝΘΟΥ",4,0)+IF(T21="ΕΡΥΜΑΝΘΟΥ",10,0)+IF(AE21="ΕΡΥΜΑΝΘΟΥ",AD21,0)+IF(AG21="ΕΡΥΜΑΝΘΟΥ",AF21,0)</f>
        <v>44.332999999999998</v>
      </c>
      <c r="AM21" s="16">
        <f>AH21+IF(R21="ΚΑΛΑΒΡΥΤΩΝ",4,0)+IF(T21="ΚΑΛΑΒΡΥΤΩΝ",10,0)+IF(AE21="ΚΑΛΑΒΡΥΤΩΝ",AD21,0)+IF(AG21="ΚΑΛΑΒΡΥΤΩΝ",AF21,0)</f>
        <v>44.332999999999998</v>
      </c>
    </row>
    <row r="22" spans="1:39">
      <c r="A22" s="15">
        <v>21</v>
      </c>
      <c r="B22" s="9" t="s">
        <v>38</v>
      </c>
      <c r="C22" s="9">
        <v>563379</v>
      </c>
      <c r="D22" s="9" t="s">
        <v>364</v>
      </c>
      <c r="E22" s="9" t="s">
        <v>193</v>
      </c>
      <c r="F22" s="9" t="s">
        <v>365</v>
      </c>
      <c r="G22" s="6">
        <v>29</v>
      </c>
      <c r="H22" s="6">
        <v>6</v>
      </c>
      <c r="I22" s="6">
        <v>23</v>
      </c>
      <c r="J22" s="18">
        <f>G22</f>
        <v>29</v>
      </c>
      <c r="K22" s="2">
        <f>IF(I22&gt;14,H22+1,H22)</f>
        <v>7</v>
      </c>
      <c r="L22" s="2">
        <f>J22+K22/12</f>
        <v>29.583333333333332</v>
      </c>
      <c r="M22" s="2">
        <f>TRUNC((IF(L22&gt;20,(L22-20)*2+10+15,(IF(L22&gt;10,(L22-10)*1.5+10,L22*1)))),3)</f>
        <v>44.165999999999997</v>
      </c>
      <c r="N22" s="6">
        <v>44.17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5"/>
      <c r="V22" s="15"/>
      <c r="W22" s="15"/>
      <c r="X22" s="15"/>
      <c r="Y22" s="15"/>
      <c r="Z22" s="10">
        <v>53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16">
        <f>N22+O22+P22+AA22+AB22+AC22</f>
        <v>44.17</v>
      </c>
      <c r="AI22" s="16">
        <f>AH22+IF(R22="ΠΑΤΡΕΩΝ",4,0)+IF(T22="ΠΑΤΡΕΩΝ",10,0)+IF(AE22="ΠΑΤΡΕΩΝ",AD22,0)+IF(AG22="ΠΑΤΡΕΩΝ",AF22,0)</f>
        <v>44.17</v>
      </c>
      <c r="AJ22" s="16">
        <f>AH22+IF(R22="ΔΥΤΙΚΗΣ ΑΧΑΪΑΣ",4,0)+IF(T22="ΔΥΤΙΚΗΣ ΑΧΑΪΑΣ",10,0)+IF(AE22="ΔΥΤΙΚΗΣ ΑΧΑΪΑΣ",AD22,0)+IF(AG22="ΔΥΤΙΚΗΣ ΑΧΑΪΑΣ",AF22,0)</f>
        <v>44.17</v>
      </c>
      <c r="AK22" s="16">
        <f>AH22+IF(R22="ΑΙΓΙΑΛΕΙΑΣ",4,0)+IF(T22="ΑΙΓΙΑΛΕΙΑΣ",10,0)+IF(AE22="ΑΙΓΙΑΛΕΙΑΣ",AD22,0)+IF(AG22="ΑΙΓΙΑΛΕΙΑΣ",AF22,0)</f>
        <v>44.17</v>
      </c>
      <c r="AL22" s="16">
        <f>AH22+IF(R22="ΕΡΥΜΑΝΘΟΥ",4,0)+IF(T22="ΕΡΥΜΑΝΘΟΥ",10,0)+IF(AE22="ΕΡΥΜΑΝΘΟΥ",AD22,0)+IF(AG22="ΕΡΥΜΑΝΘΟΥ",AF22,0)</f>
        <v>44.17</v>
      </c>
      <c r="AM22" s="16">
        <f>AH22+IF(R22="ΚΑΛΑΒΡΥΤΩΝ",4,0)+IF(T22="ΚΑΛΑΒΡΥΤΩΝ",10,0)+IF(AE22="ΚΑΛΑΒΡΥΤΩΝ",AD22,0)+IF(AG22="ΚΑΛΑΒΡΥΤΩΝ",AF22,0)</f>
        <v>44.17</v>
      </c>
    </row>
    <row r="23" spans="1:39">
      <c r="A23" s="15">
        <v>22</v>
      </c>
      <c r="B23" s="9" t="s">
        <v>38</v>
      </c>
      <c r="C23" s="9">
        <v>585686</v>
      </c>
      <c r="D23" s="9" t="s">
        <v>188</v>
      </c>
      <c r="E23" s="9" t="s">
        <v>189</v>
      </c>
      <c r="F23" s="9" t="s">
        <v>172</v>
      </c>
      <c r="G23" s="6">
        <v>21</v>
      </c>
      <c r="H23" s="6">
        <v>0</v>
      </c>
      <c r="I23" s="6">
        <v>27</v>
      </c>
      <c r="J23" s="18">
        <f>G23</f>
        <v>21</v>
      </c>
      <c r="K23" s="2">
        <f>IF(I23&gt;14,H23+1,H23)</f>
        <v>1</v>
      </c>
      <c r="L23" s="2">
        <f>J23+K23/12</f>
        <v>21.083333333333332</v>
      </c>
      <c r="M23" s="2">
        <f>TRUNC((IF(L23&gt;20,(L23-20)*2+10+15,(IF(L23&gt;10,(L23-10)*1.5+10,L23*1)))),3)</f>
        <v>27.166</v>
      </c>
      <c r="N23" s="6">
        <v>27.166</v>
      </c>
      <c r="O23" s="9">
        <v>12</v>
      </c>
      <c r="P23" s="9">
        <v>5</v>
      </c>
      <c r="Q23" s="9">
        <v>0</v>
      </c>
      <c r="R23" s="9">
        <v>0</v>
      </c>
      <c r="S23" s="9">
        <v>0</v>
      </c>
      <c r="T23" s="9">
        <v>0</v>
      </c>
      <c r="U23" s="15"/>
      <c r="V23" s="15"/>
      <c r="W23" s="15"/>
      <c r="X23" s="15"/>
      <c r="Y23" s="15"/>
      <c r="Z23" s="10">
        <v>44.165999999999997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16">
        <f>N23+O23+P23+AA23+AB23+AC23</f>
        <v>44.165999999999997</v>
      </c>
      <c r="AI23" s="16">
        <f>AH23+IF(R23="ΠΑΤΡΕΩΝ",4,0)+IF(T23="ΠΑΤΡΕΩΝ",10,0)+IF(AE23="ΠΑΤΡΕΩΝ",AD23,0)+IF(AG23="ΠΑΤΡΕΩΝ",AF23,0)</f>
        <v>44.165999999999997</v>
      </c>
      <c r="AJ23" s="16">
        <f>AH23+IF(R23="ΔΥΤΙΚΗΣ ΑΧΑΪΑΣ",4,0)+IF(T23="ΔΥΤΙΚΗΣ ΑΧΑΪΑΣ",10,0)+IF(AE23="ΔΥΤΙΚΗΣ ΑΧΑΪΑΣ",AD23,0)+IF(AG23="ΔΥΤΙΚΗΣ ΑΧΑΪΑΣ",AF23,0)</f>
        <v>44.165999999999997</v>
      </c>
      <c r="AK23" s="16">
        <f>AH23+IF(R23="ΑΙΓΙΑΛΕΙΑΣ",4,0)+IF(T23="ΑΙΓΙΑΛΕΙΑΣ",10,0)+IF(AE23="ΑΙΓΙΑΛΕΙΑΣ",AD23,0)+IF(AG23="ΑΙΓΙΑΛΕΙΑΣ",AF23,0)</f>
        <v>44.165999999999997</v>
      </c>
      <c r="AL23" s="16">
        <f>AH23+IF(R23="ΕΡΥΜΑΝΘΟΥ",4,0)+IF(T23="ΕΡΥΜΑΝΘΟΥ",10,0)+IF(AE23="ΕΡΥΜΑΝΘΟΥ",AD23,0)+IF(AG23="ΕΡΥΜΑΝΘΟΥ",AF23,0)</f>
        <v>44.165999999999997</v>
      </c>
      <c r="AM23" s="16">
        <f>AH23+IF(R23="ΚΑΛΑΒΡΥΤΩΝ",4,0)+IF(T23="ΚΑΛΑΒΡΥΤΩΝ",10,0)+IF(AE23="ΚΑΛΑΒΡΥΤΩΝ",AD23,0)+IF(AG23="ΚΑΛΑΒΡΥΤΩΝ",AF23,0)</f>
        <v>44.165999999999997</v>
      </c>
    </row>
    <row r="24" spans="1:39">
      <c r="A24" s="15">
        <v>23</v>
      </c>
      <c r="B24" s="5" t="s">
        <v>38</v>
      </c>
      <c r="C24" s="5">
        <v>565204</v>
      </c>
      <c r="D24" s="5" t="s">
        <v>392</v>
      </c>
      <c r="E24" s="5" t="s">
        <v>393</v>
      </c>
      <c r="F24" s="5" t="s">
        <v>111</v>
      </c>
      <c r="G24" s="6">
        <v>29</v>
      </c>
      <c r="H24" s="6">
        <v>3</v>
      </c>
      <c r="I24" s="6">
        <v>22</v>
      </c>
      <c r="J24" s="18">
        <f>G24</f>
        <v>29</v>
      </c>
      <c r="K24" s="2">
        <f>IF(I24&gt;14,H24+1,H24)</f>
        <v>4</v>
      </c>
      <c r="L24" s="2">
        <f>J24+K24/12</f>
        <v>29.333333333333332</v>
      </c>
      <c r="M24" s="2">
        <f>TRUNC((IF(L24&gt;20,(L24-20)*2+10+15,(IF(L24&gt;10,(L24-10)*1.5+10,L24*1)))),3)</f>
        <v>43.665999999999997</v>
      </c>
      <c r="N24" s="6">
        <v>43.665999999999997</v>
      </c>
      <c r="O24" s="6">
        <v>0</v>
      </c>
      <c r="P24" s="6">
        <v>0</v>
      </c>
      <c r="Q24" s="6">
        <v>0</v>
      </c>
      <c r="R24" s="6">
        <v>0</v>
      </c>
      <c r="S24" s="5">
        <v>0</v>
      </c>
      <c r="T24" s="5">
        <v>0</v>
      </c>
      <c r="U24" s="15"/>
      <c r="V24" s="15"/>
      <c r="W24" s="15"/>
      <c r="X24" s="15"/>
      <c r="Y24" s="15"/>
      <c r="Z24" s="7">
        <v>58.665999999999997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16">
        <f>N24+O24+P24+AA24+AB24+AC24</f>
        <v>43.665999999999997</v>
      </c>
      <c r="AI24" s="16">
        <f>AH24+IF(R24="ΠΑΤΡΕΩΝ",4,0)+IF(T24="ΠΑΤΡΕΩΝ",10,0)+IF(AE24="ΠΑΤΡΕΩΝ",AD24,0)+IF(AG24="ΠΑΤΡΕΩΝ",AF24,0)</f>
        <v>43.665999999999997</v>
      </c>
      <c r="AJ24" s="16">
        <f>AH24+IF(R24="ΔΥΤΙΚΗΣ ΑΧΑΪΑΣ",4,0)+IF(T24="ΔΥΤΙΚΗΣ ΑΧΑΪΑΣ",10,0)+IF(AE24="ΔΥΤΙΚΗΣ ΑΧΑΪΑΣ",AD24,0)+IF(AG24="ΔΥΤΙΚΗΣ ΑΧΑΪΑΣ",AF24,0)</f>
        <v>43.665999999999997</v>
      </c>
      <c r="AK24" s="16">
        <f>AH24+IF(R24="ΑΙΓΙΑΛΕΙΑΣ",4,0)+IF(T24="ΑΙΓΙΑΛΕΙΑΣ",10,0)+IF(AE24="ΑΙΓΙΑΛΕΙΑΣ",AD24,0)+IF(AG24="ΑΙΓΙΑΛΕΙΑΣ",AF24,0)</f>
        <v>43.665999999999997</v>
      </c>
      <c r="AL24" s="16">
        <f>AH24+IF(R24="ΕΡΥΜΑΝΘΟΥ",4,0)+IF(T24="ΕΡΥΜΑΝΘΟΥ",10,0)+IF(AE24="ΕΡΥΜΑΝΘΟΥ",AD24,0)+IF(AG24="ΕΡΥΜΑΝΘΟΥ",AF24,0)</f>
        <v>43.665999999999997</v>
      </c>
      <c r="AM24" s="16">
        <f>AH24+IF(R24="ΚΑΛΑΒΡΥΤΩΝ",4,0)+IF(T24="ΚΑΛΑΒΡΥΤΩΝ",10,0)+IF(AE24="ΚΑΛΑΒΡΥΤΩΝ",AD24,0)+IF(AG24="ΚΑΛΑΒΡΥΤΩΝ",AF24,0)</f>
        <v>43.665999999999997</v>
      </c>
    </row>
    <row r="25" spans="1:39" s="3" customFormat="1">
      <c r="A25" s="15">
        <v>24</v>
      </c>
      <c r="B25" s="9" t="s">
        <v>38</v>
      </c>
      <c r="C25" s="9">
        <v>613432</v>
      </c>
      <c r="D25" s="9" t="s">
        <v>250</v>
      </c>
      <c r="E25" s="9" t="s">
        <v>251</v>
      </c>
      <c r="F25" s="9" t="s">
        <v>108</v>
      </c>
      <c r="G25" s="6">
        <v>12</v>
      </c>
      <c r="H25" s="6">
        <v>4</v>
      </c>
      <c r="I25" s="6">
        <v>10</v>
      </c>
      <c r="J25" s="18">
        <f>G25</f>
        <v>12</v>
      </c>
      <c r="K25" s="2">
        <f>IF(I25&gt;14,H25+1,H25)</f>
        <v>4</v>
      </c>
      <c r="L25" s="2">
        <f>J25+K25/12</f>
        <v>12.333333333333334</v>
      </c>
      <c r="M25" s="2">
        <f>TRUNC((IF(L25&gt;20,(L25-20)*2+10+15,(IF(L25&gt;10,(L25-10)*1.5+10,L25*1)))),3)</f>
        <v>13.5</v>
      </c>
      <c r="N25" s="6">
        <v>13.5</v>
      </c>
      <c r="O25" s="9">
        <v>0</v>
      </c>
      <c r="P25" s="9">
        <v>0</v>
      </c>
      <c r="Q25" s="9">
        <v>4</v>
      </c>
      <c r="R25" s="9" t="s">
        <v>47</v>
      </c>
      <c r="S25" s="9">
        <v>0</v>
      </c>
      <c r="T25" s="9">
        <v>0</v>
      </c>
      <c r="U25" s="15"/>
      <c r="V25" s="15"/>
      <c r="W25" s="15"/>
      <c r="X25" s="15"/>
      <c r="Y25" s="15"/>
      <c r="Z25" s="10">
        <v>43.5</v>
      </c>
      <c r="AA25" s="9">
        <v>0</v>
      </c>
      <c r="AB25" s="9">
        <v>0</v>
      </c>
      <c r="AC25" s="9">
        <v>30</v>
      </c>
      <c r="AD25" s="9">
        <v>0</v>
      </c>
      <c r="AE25" s="9">
        <v>0</v>
      </c>
      <c r="AF25" s="9">
        <v>0</v>
      </c>
      <c r="AG25" s="9">
        <v>0</v>
      </c>
      <c r="AH25" s="16">
        <f>N25+O25+P25+AA25+AB25+AC25</f>
        <v>43.5</v>
      </c>
      <c r="AI25" s="16">
        <f>AH25+IF(R25="ΠΑΤΡΕΩΝ",4,0)+IF(T25="ΠΑΤΡΕΩΝ",10,0)+IF(AE25="ΠΑΤΡΕΩΝ",AD25,0)+IF(AG25="ΠΑΤΡΕΩΝ",AF25,0)</f>
        <v>47.5</v>
      </c>
      <c r="AJ25" s="16">
        <f>AH25+IF(R25="ΔΥΤΙΚΗΣ ΑΧΑΪΑΣ",4,0)+IF(T25="ΔΥΤΙΚΗΣ ΑΧΑΪΑΣ",10,0)+IF(AE25="ΔΥΤΙΚΗΣ ΑΧΑΪΑΣ",AD25,0)+IF(AG25="ΔΥΤΙΚΗΣ ΑΧΑΪΑΣ",AF25,0)</f>
        <v>43.5</v>
      </c>
      <c r="AK25" s="16">
        <f>AH25+IF(R25="ΑΙΓΙΑΛΕΙΑΣ",4,0)+IF(T25="ΑΙΓΙΑΛΕΙΑΣ",10,0)+IF(AE25="ΑΙΓΙΑΛΕΙΑΣ",AD25,0)+IF(AG25="ΑΙΓΙΑΛΕΙΑΣ",AF25,0)</f>
        <v>43.5</v>
      </c>
      <c r="AL25" s="16">
        <f>AH25+IF(R25="ΕΡΥΜΑΝΘΟΥ",4,0)+IF(T25="ΕΡΥΜΑΝΘΟΥ",10,0)+IF(AE25="ΕΡΥΜΑΝΘΟΥ",AD25,0)+IF(AG25="ΕΡΥΜΑΝΘΟΥ",AF25,0)</f>
        <v>43.5</v>
      </c>
      <c r="AM25" s="16">
        <f>AH25+IF(R25="ΚΑΛΑΒΡΥΤΩΝ",4,0)+IF(T25="ΚΑΛΑΒΡΥΤΩΝ",10,0)+IF(AE25="ΚΑΛΑΒΡΥΤΩΝ",AD25,0)+IF(AG25="ΚΑΛΑΒΡΥΤΩΝ",AF25,0)</f>
        <v>43.5</v>
      </c>
    </row>
    <row r="26" spans="1:39">
      <c r="A26" s="15">
        <v>25</v>
      </c>
      <c r="B26" s="15" t="s">
        <v>38</v>
      </c>
      <c r="C26" s="15">
        <v>598765</v>
      </c>
      <c r="D26" s="15" t="s">
        <v>54</v>
      </c>
      <c r="E26" s="15" t="s">
        <v>55</v>
      </c>
      <c r="F26" s="15">
        <v>1</v>
      </c>
      <c r="G26" s="23">
        <v>16</v>
      </c>
      <c r="H26" s="23">
        <v>10</v>
      </c>
      <c r="I26" s="23">
        <v>13</v>
      </c>
      <c r="J26" s="23">
        <f>G26</f>
        <v>16</v>
      </c>
      <c r="K26" s="1">
        <f>IF(I26&gt;14,H26+1,H26)</f>
        <v>10</v>
      </c>
      <c r="L26" s="1">
        <f>J26+K26/12</f>
        <v>16.833333333333332</v>
      </c>
      <c r="M26" s="1">
        <f>TRUNC((IF(L26&gt;20,(L26-20)*2+10+15,(IF(L26&gt;10,(L26-10)*1.5+10,L26*1)))),3)</f>
        <v>20.25</v>
      </c>
      <c r="N26" s="17">
        <v>20.25</v>
      </c>
      <c r="O26" s="15">
        <v>4</v>
      </c>
      <c r="P26" s="15">
        <v>19</v>
      </c>
      <c r="Q26" s="15">
        <v>0</v>
      </c>
      <c r="R26" s="15"/>
      <c r="S26" s="15">
        <v>10</v>
      </c>
      <c r="T26" s="15" t="s">
        <v>47</v>
      </c>
      <c r="U26" s="15" t="s">
        <v>42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6">
        <f>N26+O26+P26+AA26+AB26+AC26</f>
        <v>43.25</v>
      </c>
      <c r="AI26" s="15">
        <f>AH26+IF(R26="ΠΑΤΡΕΩΝ",4,0)+IF(T26="ΠΑΤΡΕΩΝ",10,0)+IF(AE26="ΠΑΤΡΕΩΝ",AD26,0)+IF(AG26="ΠΑΤΡΕΩΝ",AF26,0)</f>
        <v>53.25</v>
      </c>
      <c r="AJ26" s="15">
        <f>AH26+IF(R26="ΔΥΤΙΚΗΣ ΑΧΑΪΑΣ",4,0)+IF(T26="ΔΥΤΙΚΗΣ ΑΧΑΪΑΣ",10,0)+IF(AE26="ΔΥΤΙΚΗΣ ΑΧΑΪΑΣ",AD26,0)+IF(AG26="ΔΥΤΙΚΗΣ ΑΧΑΪΑΣ",AF26,0)</f>
        <v>43.25</v>
      </c>
      <c r="AK26" s="15">
        <f>AH26+IF(R26="ΑΙΓΙΑΛΕΙΑΣ",4,0)+IF(T26="ΑΙΓΙΑΛΕΙΑΣ",10,0)+IF(AE26="ΑΙΓΙΑΛΕΙΑΣ",AD26,0)+IF(AG26="ΑΙΓΙΑΛΕΙΑΣ",AF26,0)</f>
        <v>43.25</v>
      </c>
      <c r="AL26" s="15">
        <f>AH26+IF(R26="ΕΡΥΜΑΝΘΟΥ",4,0)+IF(T26="ΕΡΥΜΑΝΘΟΥ",10,0)+IF(AE26="ΕΡΥΜΑΝΘΟΥ",AD26,0)+IF(AG26="ΕΡΥΜΑΝΘΟΥ",AF26,0)</f>
        <v>43.25</v>
      </c>
      <c r="AM26" s="15">
        <f>AH26+IF(R26="ΚΑΛΑΒΡΥΤΩΝ",4,0)+IF(T26="ΚΑΛΑΒΡΥΤΩΝ",10,0)+IF(AE26="ΚΑΛΑΒΡΥΤΩΝ",AD26,0)+IF(AG26="ΚΑΛΑΒΡΥΤΩΝ",AF26,0)</f>
        <v>43.25</v>
      </c>
    </row>
    <row r="27" spans="1:39">
      <c r="A27" s="15">
        <v>26</v>
      </c>
      <c r="B27" s="5" t="s">
        <v>38</v>
      </c>
      <c r="C27" s="5">
        <v>561212</v>
      </c>
      <c r="D27" s="5" t="s">
        <v>218</v>
      </c>
      <c r="E27" s="5" t="s">
        <v>55</v>
      </c>
      <c r="F27" s="5" t="s">
        <v>219</v>
      </c>
      <c r="G27" s="6">
        <v>29</v>
      </c>
      <c r="H27" s="6">
        <v>0</v>
      </c>
      <c r="I27" s="6">
        <v>2</v>
      </c>
      <c r="J27" s="18">
        <f>G27</f>
        <v>29</v>
      </c>
      <c r="K27" s="2">
        <f>IF(I27&gt;14,H27+1,H27)</f>
        <v>0</v>
      </c>
      <c r="L27" s="2">
        <f>J27+K27/12</f>
        <v>29</v>
      </c>
      <c r="M27" s="2">
        <f>TRUNC((IF(L27&gt;20,(L27-20)*2+10+15,(IF(L27&gt;10,(L27-10)*1.5+10,L27*1)))),3)</f>
        <v>43</v>
      </c>
      <c r="N27" s="6">
        <v>43</v>
      </c>
      <c r="O27" s="5">
        <v>0</v>
      </c>
      <c r="P27" s="5">
        <v>0</v>
      </c>
      <c r="Q27" s="6">
        <v>0</v>
      </c>
      <c r="R27" s="17">
        <v>0</v>
      </c>
      <c r="S27" s="5">
        <v>0</v>
      </c>
      <c r="T27" s="5">
        <v>0</v>
      </c>
      <c r="U27" s="15"/>
      <c r="V27" s="15"/>
      <c r="W27" s="15"/>
      <c r="X27" s="15"/>
      <c r="Y27" s="15"/>
      <c r="Z27" s="7">
        <v>43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16">
        <f>N27+O27+P27+AA27+AB27+AC27</f>
        <v>43</v>
      </c>
      <c r="AI27" s="16">
        <f>AH27+IF(R27="ΠΑΤΡΕΩΝ",4,0)+IF(T27="ΠΑΤΡΕΩΝ",10,0)+IF(AE27="ΠΑΤΡΕΩΝ",AD27,0)+IF(AG27="ΠΑΤΡΕΩΝ",AF27,0)</f>
        <v>43</v>
      </c>
      <c r="AJ27" s="16">
        <f>AH27+IF(R27="ΔΥΤΙΚΗΣ ΑΧΑΪΑΣ",4,0)+IF(T27="ΔΥΤΙΚΗΣ ΑΧΑΪΑΣ",10,0)+IF(AE27="ΔΥΤΙΚΗΣ ΑΧΑΪΑΣ",AD27,0)+IF(AG27="ΔΥΤΙΚΗΣ ΑΧΑΪΑΣ",AF27,0)</f>
        <v>43</v>
      </c>
      <c r="AK27" s="16">
        <f>AH27+IF(R27="ΑΙΓΙΑΛΕΙΑΣ",4,0)+IF(T27="ΑΙΓΙΑΛΕΙΑΣ",10,0)+IF(AE27="ΑΙΓΙΑΛΕΙΑΣ",AD27,0)+IF(AG27="ΑΙΓΙΑΛΕΙΑΣ",AF27,0)</f>
        <v>43</v>
      </c>
      <c r="AL27" s="16">
        <f>AH27+IF(R27="ΕΡΥΜΑΝΘΟΥ",4,0)+IF(T27="ΕΡΥΜΑΝΘΟΥ",10,0)+IF(AE27="ΕΡΥΜΑΝΘΟΥ",AD27,0)+IF(AG27="ΕΡΥΜΑΝΘΟΥ",AF27,0)</f>
        <v>43</v>
      </c>
      <c r="AM27" s="16">
        <f>AH27+IF(R27="ΚΑΛΑΒΡΥΤΩΝ",4,0)+IF(T27="ΚΑΛΑΒΡΥΤΩΝ",10,0)+IF(AE27="ΚΑΛΑΒΡΥΤΩΝ",AD27,0)+IF(AG27="ΚΑΛΑΒΡΥΤΩΝ",AF27,0)</f>
        <v>43</v>
      </c>
    </row>
    <row r="28" spans="1:39">
      <c r="A28" s="15">
        <v>27</v>
      </c>
      <c r="B28" s="5" t="s">
        <v>38</v>
      </c>
      <c r="C28" s="5">
        <v>622102</v>
      </c>
      <c r="D28" s="5" t="s">
        <v>380</v>
      </c>
      <c r="E28" s="5" t="s">
        <v>44</v>
      </c>
      <c r="F28" s="5" t="s">
        <v>53</v>
      </c>
      <c r="G28" s="6">
        <v>9</v>
      </c>
      <c r="H28" s="6">
        <v>6</v>
      </c>
      <c r="I28" s="6">
        <v>19</v>
      </c>
      <c r="J28" s="18">
        <f>G28</f>
        <v>9</v>
      </c>
      <c r="K28" s="2">
        <f>IF(I28&gt;14,H28+1,H28)</f>
        <v>7</v>
      </c>
      <c r="L28" s="2">
        <f>J28+K28/12</f>
        <v>9.5833333333333339</v>
      </c>
      <c r="M28" s="2">
        <f>TRUNC((IF(L28&gt;20,(L28-20)*2+10+15,(IF(L28&gt;10,(L28-10)*1.5+10,L28*1)))),3)</f>
        <v>9.5830000000000002</v>
      </c>
      <c r="N28" s="6">
        <v>9.5830000000000002</v>
      </c>
      <c r="O28" s="5">
        <v>4</v>
      </c>
      <c r="P28" s="5">
        <v>29</v>
      </c>
      <c r="Q28" s="6">
        <v>4</v>
      </c>
      <c r="R28" s="6" t="s">
        <v>47</v>
      </c>
      <c r="S28" s="5">
        <v>10</v>
      </c>
      <c r="T28" s="9" t="s">
        <v>47</v>
      </c>
      <c r="U28" s="15"/>
      <c r="V28" s="15"/>
      <c r="W28" s="15"/>
      <c r="X28" s="15"/>
      <c r="Y28" s="15"/>
      <c r="Z28" s="7">
        <v>42.582999999999998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6">
        <f>N28+O28+P28+AA28+AB28+AC28</f>
        <v>42.582999999999998</v>
      </c>
      <c r="AI28" s="16">
        <f>AH28+IF(R28="ΠΑΤΡΕΩΝ",4,0)+IF(T28="ΠΑΤΡΕΩΝ",10,0)+IF(AE28="ΠΑΤΡΕΩΝ",AD28,0)+IF(AG28="ΠΑΤΡΕΩΝ",AF28,0)</f>
        <v>56.582999999999998</v>
      </c>
      <c r="AJ28" s="16">
        <f>AH28+IF(R28="ΔΥΤΙΚΗΣ ΑΧΑΪΑΣ",4,0)+IF(T28="ΔΥΤΙΚΗΣ ΑΧΑΪΑΣ",10,0)+IF(AE28="ΔΥΤΙΚΗΣ ΑΧΑΪΑΣ",AD28,0)+IF(AG28="ΔΥΤΙΚΗΣ ΑΧΑΪΑΣ",AF28,0)</f>
        <v>42.582999999999998</v>
      </c>
      <c r="AK28" s="16">
        <f>AH28+IF(R28="ΑΙΓΙΑΛΕΙΑΣ",4,0)+IF(T28="ΑΙΓΙΑΛΕΙΑΣ",10,0)+IF(AE28="ΑΙΓΙΑΛΕΙΑΣ",AD28,0)+IF(AG28="ΑΙΓΙΑΛΕΙΑΣ",AF28,0)</f>
        <v>42.582999999999998</v>
      </c>
      <c r="AL28" s="16">
        <f>AH28+IF(R28="ΕΡΥΜΑΝΘΟΥ",4,0)+IF(T28="ΕΡΥΜΑΝΘΟΥ",10,0)+IF(AE28="ΕΡΥΜΑΝΘΟΥ",AD28,0)+IF(AG28="ΕΡΥΜΑΝΘΟΥ",AF28,0)</f>
        <v>42.582999999999998</v>
      </c>
      <c r="AM28" s="16">
        <f>AH28+IF(R28="ΚΑΛΑΒΡΥΤΩΝ",4,0)+IF(T28="ΚΑΛΑΒΡΥΤΩΝ",10,0)+IF(AE28="ΚΑΛΑΒΡΥΤΩΝ",AD28,0)+IF(AG28="ΚΑΛΑΒΡΥΤΩΝ",AF28,0)</f>
        <v>42.582999999999998</v>
      </c>
    </row>
    <row r="29" spans="1:39">
      <c r="A29" s="15">
        <v>28</v>
      </c>
      <c r="B29" s="9" t="s">
        <v>38</v>
      </c>
      <c r="C29" s="9">
        <v>617681</v>
      </c>
      <c r="D29" s="9" t="s">
        <v>156</v>
      </c>
      <c r="E29" s="9" t="s">
        <v>120</v>
      </c>
      <c r="F29" s="9" t="s">
        <v>115</v>
      </c>
      <c r="G29" s="6">
        <v>20</v>
      </c>
      <c r="H29" s="6">
        <v>2</v>
      </c>
      <c r="I29" s="6">
        <v>12</v>
      </c>
      <c r="J29" s="18">
        <f>G29</f>
        <v>20</v>
      </c>
      <c r="K29" s="2">
        <f>IF(I29&gt;14,H29+1,H29)</f>
        <v>2</v>
      </c>
      <c r="L29" s="2">
        <f>J29+K29/12</f>
        <v>20.166666666666668</v>
      </c>
      <c r="M29" s="2">
        <f>TRUNC((IF(L29&gt;20,(L29-20)*2+10+15,(IF(L29&gt;10,(L29-10)*1.5+10,L29*1)))),3)</f>
        <v>25.332999999999998</v>
      </c>
      <c r="N29" s="6">
        <v>25.332999999999998</v>
      </c>
      <c r="O29" s="9">
        <v>4</v>
      </c>
      <c r="P29" s="9">
        <v>11</v>
      </c>
      <c r="Q29" s="9">
        <v>4</v>
      </c>
      <c r="R29" s="9" t="s">
        <v>47</v>
      </c>
      <c r="S29" s="9">
        <v>0</v>
      </c>
      <c r="T29" s="9">
        <v>0</v>
      </c>
      <c r="U29" s="15"/>
      <c r="V29" s="15"/>
      <c r="W29" s="15"/>
      <c r="X29" s="15"/>
      <c r="Y29" s="15"/>
      <c r="Z29" s="9">
        <v>40.25</v>
      </c>
      <c r="AA29" s="9">
        <v>2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16">
        <f>N29+O29+P29+AA29+AB29+AC29</f>
        <v>42.332999999999998</v>
      </c>
      <c r="AI29" s="16">
        <f>AH29+IF(R29="ΠΑΤΡΕΩΝ",4,0)+IF(T29="ΠΑΤΡΕΩΝ",10,0)+IF(AE29="ΠΑΤΡΕΩΝ",AD29,0)+IF(AG29="ΠΑΤΡΕΩΝ",AF29,0)</f>
        <v>46.332999999999998</v>
      </c>
      <c r="AJ29" s="16">
        <f>AH29+IF(R29="ΔΥΤΙΚΗΣ ΑΧΑΪΑΣ",4,0)+IF(T29="ΔΥΤΙΚΗΣ ΑΧΑΪΑΣ",10,0)+IF(AE29="ΔΥΤΙΚΗΣ ΑΧΑΪΑΣ",AD29,0)+IF(AG29="ΔΥΤΙΚΗΣ ΑΧΑΪΑΣ",AF29,0)</f>
        <v>42.332999999999998</v>
      </c>
      <c r="AK29" s="16">
        <f>AH29+IF(R29="ΑΙΓΙΑΛΕΙΑΣ",4,0)+IF(T29="ΑΙΓΙΑΛΕΙΑΣ",10,0)+IF(AE29="ΑΙΓΙΑΛΕΙΑΣ",AD29,0)+IF(AG29="ΑΙΓΙΑΛΕΙΑΣ",AF29,0)</f>
        <v>42.332999999999998</v>
      </c>
      <c r="AL29" s="16">
        <f>AH29+IF(R29="ΕΡΥΜΑΝΘΟΥ",4,0)+IF(T29="ΕΡΥΜΑΝΘΟΥ",10,0)+IF(AE29="ΕΡΥΜΑΝΘΟΥ",AD29,0)+IF(AG29="ΕΡΥΜΑΝΘΟΥ",AF29,0)</f>
        <v>42.332999999999998</v>
      </c>
      <c r="AM29" s="16">
        <f>AH29+IF(R29="ΚΑΛΑΒΡΥΤΩΝ",4,0)+IF(T29="ΚΑΛΑΒΡΥΤΩΝ",10,0)+IF(AE29="ΚΑΛΑΒΡΥΤΩΝ",AD29,0)+IF(AG29="ΚΑΛΑΒΡΥΤΩΝ",AF29,0)</f>
        <v>42.332999999999998</v>
      </c>
    </row>
    <row r="30" spans="1:39">
      <c r="A30" s="15">
        <v>29</v>
      </c>
      <c r="B30" s="9" t="s">
        <v>38</v>
      </c>
      <c r="C30" s="9">
        <v>621115</v>
      </c>
      <c r="D30" s="9" t="s">
        <v>397</v>
      </c>
      <c r="E30" s="9" t="s">
        <v>141</v>
      </c>
      <c r="F30" s="9" t="s">
        <v>59</v>
      </c>
      <c r="G30" s="6">
        <v>9</v>
      </c>
      <c r="H30" s="6">
        <v>1</v>
      </c>
      <c r="I30" s="6">
        <v>17</v>
      </c>
      <c r="J30" s="18">
        <f>G30</f>
        <v>9</v>
      </c>
      <c r="K30" s="2">
        <f>IF(I30&gt;14,H30+1,H30)</f>
        <v>2</v>
      </c>
      <c r="L30" s="2">
        <f>J30+K30/12</f>
        <v>9.1666666666666661</v>
      </c>
      <c r="M30" s="2">
        <f>TRUNC((IF(L30&gt;20,(L30-20)*2+10+15,(IF(L30&gt;10,(L30-10)*1.5+10,L30*1)))),3)</f>
        <v>9.1660000000000004</v>
      </c>
      <c r="N30" s="6">
        <v>9.1660000000000004</v>
      </c>
      <c r="O30" s="9">
        <v>4</v>
      </c>
      <c r="P30" s="9">
        <v>29</v>
      </c>
      <c r="Q30" s="9">
        <v>4</v>
      </c>
      <c r="R30" s="9" t="s">
        <v>47</v>
      </c>
      <c r="S30" s="9">
        <v>10</v>
      </c>
      <c r="T30" s="9" t="s">
        <v>47</v>
      </c>
      <c r="U30" s="15"/>
      <c r="V30" s="15"/>
      <c r="W30" s="15"/>
      <c r="X30" s="15"/>
      <c r="Y30" s="15"/>
      <c r="Z30" s="10">
        <v>42.165999999999997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16">
        <f>N30+O30+P30+AA30+AB30+AC30</f>
        <v>42.165999999999997</v>
      </c>
      <c r="AI30" s="16">
        <f>AH30+IF(R30="ΠΑΤΡΕΩΝ",4,0)+IF(T30="ΠΑΤΡΕΩΝ",10,0)+IF(AE30="ΠΑΤΡΕΩΝ",AD30,0)+IF(AG30="ΠΑΤΡΕΩΝ",AF30,0)</f>
        <v>56.165999999999997</v>
      </c>
      <c r="AJ30" s="16">
        <f>AH30+IF(R30="ΔΥΤΙΚΗΣ ΑΧΑΪΑΣ",4,0)+IF(T30="ΔΥΤΙΚΗΣ ΑΧΑΪΑΣ",10,0)+IF(AE30="ΔΥΤΙΚΗΣ ΑΧΑΪΑΣ",AD30,0)+IF(AG30="ΔΥΤΙΚΗΣ ΑΧΑΪΑΣ",AF30,0)</f>
        <v>42.165999999999997</v>
      </c>
      <c r="AK30" s="16">
        <f>AH30+IF(R30="ΑΙΓΙΑΛΕΙΑΣ",4,0)+IF(T30="ΑΙΓΙΑΛΕΙΑΣ",10,0)+IF(AE30="ΑΙΓΙΑΛΕΙΑΣ",AD30,0)+IF(AG30="ΑΙΓΙΑΛΕΙΑΣ",AF30,0)</f>
        <v>42.165999999999997</v>
      </c>
      <c r="AL30" s="16">
        <f>AH30+IF(R30="ΕΡΥΜΑΝΘΟΥ",4,0)+IF(T30="ΕΡΥΜΑΝΘΟΥ",10,0)+IF(AE30="ΕΡΥΜΑΝΘΟΥ",AD30,0)+IF(AG30="ΕΡΥΜΑΝΘΟΥ",AF30,0)</f>
        <v>42.165999999999997</v>
      </c>
      <c r="AM30" s="16">
        <f>AH30+IF(R30="ΚΑΛΑΒΡΥΤΩΝ",4,0)+IF(T30="ΚΑΛΑΒΡΥΤΩΝ",10,0)+IF(AE30="ΚΑΛΑΒΡΥΤΩΝ",AD30,0)+IF(AG30="ΚΑΛΑΒΡΥΤΩΝ",AF30,0)</f>
        <v>42.165999999999997</v>
      </c>
    </row>
    <row r="31" spans="1:39">
      <c r="A31" s="15">
        <v>30</v>
      </c>
      <c r="B31" s="9" t="s">
        <v>38</v>
      </c>
      <c r="C31" s="9">
        <v>592836</v>
      </c>
      <c r="D31" s="9" t="s">
        <v>124</v>
      </c>
      <c r="E31" s="9" t="s">
        <v>55</v>
      </c>
      <c r="F31" s="9" t="s">
        <v>125</v>
      </c>
      <c r="G31" s="6">
        <v>16</v>
      </c>
      <c r="H31" s="6">
        <v>0</v>
      </c>
      <c r="I31" s="6">
        <v>1</v>
      </c>
      <c r="J31" s="18">
        <f>G31</f>
        <v>16</v>
      </c>
      <c r="K31" s="2">
        <f>IF(I31&gt;14,H31+1,H31)</f>
        <v>0</v>
      </c>
      <c r="L31" s="2">
        <f>J31+K31/12</f>
        <v>16</v>
      </c>
      <c r="M31" s="2">
        <f>TRUNC((IF(L31&gt;20,(L31-20)*2+10+15,(IF(L31&gt;10,(L31-10)*1.5+10,L31*1)))),3)</f>
        <v>19</v>
      </c>
      <c r="N31" s="6">
        <f>M31</f>
        <v>19</v>
      </c>
      <c r="O31" s="9">
        <v>4</v>
      </c>
      <c r="P31" s="9">
        <v>19</v>
      </c>
      <c r="Q31" s="9">
        <v>4</v>
      </c>
      <c r="R31" s="9" t="s">
        <v>47</v>
      </c>
      <c r="S31" s="9">
        <v>10</v>
      </c>
      <c r="T31" s="9" t="s">
        <v>47</v>
      </c>
      <c r="U31" s="15"/>
      <c r="V31" s="15"/>
      <c r="W31" s="15"/>
      <c r="X31" s="15"/>
      <c r="Y31" s="15"/>
      <c r="Z31" s="10">
        <v>42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16">
        <f>N31+O31+P31+AA31+AB31+AC31</f>
        <v>42</v>
      </c>
      <c r="AI31" s="16">
        <f>AH31+IF(R31="ΠΑΤΡΕΩΝ",4,0)+IF(T31="ΠΑΤΡΕΩΝ",10,0)+IF(AE31="ΠΑΤΡΕΩΝ",AD31,0)+IF(AG31="ΠΑΤΡΕΩΝ",AF31,0)</f>
        <v>56</v>
      </c>
      <c r="AJ31" s="16">
        <f>AH31+IF(R31="ΔΥΤΙΚΗΣ ΑΧΑΪΑΣ",4,0)+IF(T31="ΔΥΤΙΚΗΣ ΑΧΑΪΑΣ",10,0)+IF(AE31="ΔΥΤΙΚΗΣ ΑΧΑΪΑΣ",AD31,0)+IF(AG31="ΔΥΤΙΚΗΣ ΑΧΑΪΑΣ",AF31,0)</f>
        <v>42</v>
      </c>
      <c r="AK31" s="16">
        <f>AH31+IF(R31="ΑΙΓΙΑΛΕΙΑΣ",4,0)+IF(T31="ΑΙΓΙΑΛΕΙΑΣ",10,0)+IF(AE31="ΑΙΓΙΑΛΕΙΑΣ",AD31,0)+IF(AG31="ΑΙΓΙΑΛΕΙΑΣ",AF31,0)</f>
        <v>42</v>
      </c>
      <c r="AL31" s="16">
        <f>AH31+IF(R31="ΕΡΥΜΑΝΘΟΥ",4,0)+IF(T31="ΕΡΥΜΑΝΘΟΥ",10,0)+IF(AE31="ΕΡΥΜΑΝΘΟΥ",AD31,0)+IF(AG31="ΕΡΥΜΑΝΘΟΥ",AF31,0)</f>
        <v>42</v>
      </c>
      <c r="AM31" s="16">
        <f>AH31+IF(R31="ΚΑΛΑΒΡΥΤΩΝ",4,0)+IF(T31="ΚΑΛΑΒΡΥΤΩΝ",10,0)+IF(AE31="ΚΑΛΑΒΡΥΤΩΝ",AD31,0)+IF(AG31="ΚΑΛΑΒΡΥΤΩΝ",AF31,0)</f>
        <v>42</v>
      </c>
    </row>
    <row r="32" spans="1:39">
      <c r="A32" s="15">
        <v>31</v>
      </c>
      <c r="B32" s="5" t="s">
        <v>38</v>
      </c>
      <c r="C32" s="5">
        <v>585421</v>
      </c>
      <c r="D32" s="5" t="s">
        <v>395</v>
      </c>
      <c r="E32" s="5" t="s">
        <v>115</v>
      </c>
      <c r="F32" s="5" t="s">
        <v>139</v>
      </c>
      <c r="G32" s="6">
        <v>20</v>
      </c>
      <c r="H32" s="6">
        <v>6</v>
      </c>
      <c r="I32" s="6">
        <v>24</v>
      </c>
      <c r="J32" s="18">
        <f>G32</f>
        <v>20</v>
      </c>
      <c r="K32" s="2">
        <f>IF(I32&gt;14,H32+1,H32)</f>
        <v>7</v>
      </c>
      <c r="L32" s="2">
        <f>J32+K32/12</f>
        <v>20.583333333333332</v>
      </c>
      <c r="M32" s="2">
        <f>TRUNC((IF(L32&gt;20,(L32-20)*2+10+15,(IF(L32&gt;10,(L32-10)*1.5+10,L32*1)))),3)</f>
        <v>26.166</v>
      </c>
      <c r="N32" s="6">
        <v>26.166</v>
      </c>
      <c r="O32" s="5">
        <v>4</v>
      </c>
      <c r="P32" s="5">
        <v>11</v>
      </c>
      <c r="Q32" s="6">
        <v>4</v>
      </c>
      <c r="R32" s="6" t="s">
        <v>47</v>
      </c>
      <c r="S32" s="5">
        <v>10</v>
      </c>
      <c r="T32" s="9" t="s">
        <v>47</v>
      </c>
      <c r="U32" s="15"/>
      <c r="V32" s="15"/>
      <c r="W32" s="15"/>
      <c r="X32" s="15"/>
      <c r="Y32" s="15"/>
      <c r="Z32" s="7">
        <v>70.875</v>
      </c>
      <c r="AA32" s="5">
        <v>0</v>
      </c>
      <c r="AB32" s="5">
        <v>0</v>
      </c>
      <c r="AC32" s="6">
        <v>0</v>
      </c>
      <c r="AD32" s="5">
        <v>0</v>
      </c>
      <c r="AE32" s="5">
        <v>0</v>
      </c>
      <c r="AF32" s="5">
        <v>0</v>
      </c>
      <c r="AG32" s="5">
        <v>0</v>
      </c>
      <c r="AH32" s="16">
        <f>N32+O32+P32+AA32+AB32+AC32</f>
        <v>41.165999999999997</v>
      </c>
      <c r="AI32" s="16">
        <f>AH32+IF(R32="ΠΑΤΡΕΩΝ",4,0)+IF(T32="ΠΑΤΡΕΩΝ",10,0)+IF(AE32="ΠΑΤΡΕΩΝ",AD32,0)+IF(AG32="ΠΑΤΡΕΩΝ",AF32,0)</f>
        <v>55.165999999999997</v>
      </c>
      <c r="AJ32" s="16">
        <f>AH32+IF(R32="ΔΥΤΙΚΗΣ ΑΧΑΪΑΣ",4,0)+IF(T32="ΔΥΤΙΚΗΣ ΑΧΑΪΑΣ",10,0)+IF(AE32="ΔΥΤΙΚΗΣ ΑΧΑΪΑΣ",AD32,0)+IF(AG32="ΔΥΤΙΚΗΣ ΑΧΑΪΑΣ",AF32,0)</f>
        <v>41.165999999999997</v>
      </c>
      <c r="AK32" s="16">
        <f>AH32+IF(R32="ΑΙΓΙΑΛΕΙΑΣ",4,0)+IF(T32="ΑΙΓΙΑΛΕΙΑΣ",10,0)+IF(AE32="ΑΙΓΙΑΛΕΙΑΣ",AD32,0)+IF(AG32="ΑΙΓΙΑΛΕΙΑΣ",AF32,0)</f>
        <v>41.165999999999997</v>
      </c>
      <c r="AL32" s="16">
        <f>AH32+IF(R32="ΕΡΥΜΑΝΘΟΥ",4,0)+IF(T32="ΕΡΥΜΑΝΘΟΥ",10,0)+IF(AE32="ΕΡΥΜΑΝΘΟΥ",AD32,0)+IF(AG32="ΕΡΥΜΑΝΘΟΥ",AF32,0)</f>
        <v>41.165999999999997</v>
      </c>
      <c r="AM32" s="16">
        <f>AH32+IF(R32="ΚΑΛΑΒΡΥΤΩΝ",4,0)+IF(T32="ΚΑΛΑΒΡΥΤΩΝ",10,0)+IF(AE32="ΚΑΛΑΒΡΥΤΩΝ",AD32,0)+IF(AG32="ΚΑΛΑΒΡΥΤΩΝ",AF32,0)</f>
        <v>41.165999999999997</v>
      </c>
    </row>
    <row r="33" spans="1:39">
      <c r="A33" s="15">
        <v>32</v>
      </c>
      <c r="B33" s="5" t="s">
        <v>38</v>
      </c>
      <c r="C33" s="5">
        <v>568720</v>
      </c>
      <c r="D33" s="5" t="s">
        <v>394</v>
      </c>
      <c r="E33" s="5" t="s">
        <v>59</v>
      </c>
      <c r="F33" s="5" t="s">
        <v>111</v>
      </c>
      <c r="G33" s="6">
        <v>27</v>
      </c>
      <c r="H33" s="6">
        <v>11</v>
      </c>
      <c r="I33" s="6">
        <v>6</v>
      </c>
      <c r="J33" s="18">
        <f>G33</f>
        <v>27</v>
      </c>
      <c r="K33" s="2">
        <f>IF(I33&gt;14,H33+1,H33)</f>
        <v>11</v>
      </c>
      <c r="L33" s="2">
        <f>J33+K33/12</f>
        <v>27.916666666666668</v>
      </c>
      <c r="M33" s="2">
        <f>TRUNC((IF(L33&gt;20,(L33-20)*2+10+15,(IF(L33&gt;10,(L33-10)*1.5+10,L33*1)))),3)</f>
        <v>40.832999999999998</v>
      </c>
      <c r="N33" s="6">
        <v>40.832999999999998</v>
      </c>
      <c r="O33" s="5">
        <v>0</v>
      </c>
      <c r="P33" s="5">
        <v>0</v>
      </c>
      <c r="Q33" s="6">
        <v>0</v>
      </c>
      <c r="R33" s="6">
        <v>0</v>
      </c>
      <c r="S33" s="5">
        <v>0</v>
      </c>
      <c r="T33" s="5">
        <v>0</v>
      </c>
      <c r="U33" s="15"/>
      <c r="V33" s="15"/>
      <c r="W33" s="15"/>
      <c r="X33" s="15"/>
      <c r="Y33" s="15"/>
      <c r="Z33" s="7">
        <v>44.832999999999998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16">
        <f>N33+O33+P33+AA33+AB33+AC33</f>
        <v>40.832999999999998</v>
      </c>
      <c r="AI33" s="16">
        <f>AH33+IF(R33="ΠΑΤΡΕΩΝ",4,0)+IF(T33="ΠΑΤΡΕΩΝ",10,0)+IF(AE33="ΠΑΤΡΕΩΝ",AD33,0)+IF(AG33="ΠΑΤΡΕΩΝ",AF33,0)</f>
        <v>40.832999999999998</v>
      </c>
      <c r="AJ33" s="16">
        <f>AH33+IF(R33="ΔΥΤΙΚΗΣ ΑΧΑΪΑΣ",4,0)+IF(T33="ΔΥΤΙΚΗΣ ΑΧΑΪΑΣ",10,0)+IF(AE33="ΔΥΤΙΚΗΣ ΑΧΑΪΑΣ",AD33,0)+IF(AG33="ΔΥΤΙΚΗΣ ΑΧΑΪΑΣ",AF33,0)</f>
        <v>40.832999999999998</v>
      </c>
      <c r="AK33" s="16">
        <f>AH33+IF(R33="ΑΙΓΙΑΛΕΙΑΣ",4,0)+IF(T33="ΑΙΓΙΑΛΕΙΑΣ",10,0)+IF(AE33="ΑΙΓΙΑΛΕΙΑΣ",AD33,0)+IF(AG33="ΑΙΓΙΑΛΕΙΑΣ",AF33,0)</f>
        <v>40.832999999999998</v>
      </c>
      <c r="AL33" s="16">
        <f>AH33+IF(R33="ΕΡΥΜΑΝΘΟΥ",4,0)+IF(T33="ΕΡΥΜΑΝΘΟΥ",10,0)+IF(AE33="ΕΡΥΜΑΝΘΟΥ",AD33,0)+IF(AG33="ΕΡΥΜΑΝΘΟΥ",AF33,0)</f>
        <v>40.832999999999998</v>
      </c>
      <c r="AM33" s="16">
        <f>AH33+IF(R33="ΚΑΛΑΒΡΥΤΩΝ",4,0)+IF(T33="ΚΑΛΑΒΡΥΤΩΝ",10,0)+IF(AE33="ΚΑΛΑΒΡΥΤΩΝ",AD33,0)+IF(AG33="ΚΑΛΑΒΡΥΤΩΝ",AF33,0)</f>
        <v>40.832999999999998</v>
      </c>
    </row>
    <row r="34" spans="1:39">
      <c r="A34" s="15">
        <v>33</v>
      </c>
      <c r="B34" s="16" t="s">
        <v>38</v>
      </c>
      <c r="C34" s="16">
        <v>604832</v>
      </c>
      <c r="D34" s="16" t="s">
        <v>102</v>
      </c>
      <c r="E34" s="16" t="s">
        <v>103</v>
      </c>
      <c r="F34" s="16"/>
      <c r="G34" s="18">
        <v>15</v>
      </c>
      <c r="H34" s="18">
        <v>2</v>
      </c>
      <c r="I34" s="18">
        <v>11</v>
      </c>
      <c r="J34" s="18">
        <f>G34</f>
        <v>15</v>
      </c>
      <c r="K34" s="2">
        <f>IF(I34&gt;14,H34+1,H34)</f>
        <v>2</v>
      </c>
      <c r="L34" s="2">
        <f>J34+K34/12</f>
        <v>15.166666666666666</v>
      </c>
      <c r="M34" s="2">
        <f>TRUNC((IF(L34&gt;20,(L34-20)*2+10+15,(IF(L34&gt;10,(L34-10)*1.5+10,L34*1)))),3)</f>
        <v>17.75</v>
      </c>
      <c r="N34" s="19">
        <v>17.75</v>
      </c>
      <c r="O34" s="16">
        <v>4</v>
      </c>
      <c r="P34" s="16">
        <v>19</v>
      </c>
      <c r="Q34" s="16">
        <v>4</v>
      </c>
      <c r="R34" s="16" t="s">
        <v>104</v>
      </c>
      <c r="S34" s="16">
        <v>10</v>
      </c>
      <c r="T34" s="16" t="s">
        <v>47</v>
      </c>
      <c r="U34" s="16"/>
      <c r="V34" s="16"/>
      <c r="W34" s="16"/>
      <c r="X34" s="16"/>
      <c r="Y34" s="16"/>
      <c r="Z34" s="16"/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16">
        <f>N34+O34+P34+AA34+AB34+AC34</f>
        <v>40.75</v>
      </c>
      <c r="AI34" s="16">
        <f>AH34+IF(R34="ΠΑΤΡΕΩΝ",4,0)+IF(T34="ΠΑΤΡΕΩΝ",10,0)+IF(AE34="ΠΑΤΡΕΩΝ",AD34,0)+IF(AG34="ΠΑΤΡΕΩΝ",AF34,0)</f>
        <v>50.75</v>
      </c>
      <c r="AJ34" s="16">
        <f>AH34+IF(R34="ΔΥΤΙΚΗΣ ΑΧΑΪΑΣ",4,0)+IF(T34="ΔΥΤΙΚΗΣ ΑΧΑΪΑΣ",10,0)+IF(AE34="ΔΥΤΙΚΗΣ ΑΧΑΪΑΣ",AD34,0)+IF(AG34="ΔΥΤΙΚΗΣ ΑΧΑΪΑΣ",AF34,0)</f>
        <v>40.75</v>
      </c>
      <c r="AK34" s="16">
        <f>AH34+IF(R34="ΑΙΓΙΑΛΕΙΑΣ",4,0)+IF(T34="ΑΙΓΙΑΛΕΙΑΣ",10,0)+IF(AE34="ΑΙΓΙΑΛΕΙΑΣ",AD34,0)+IF(AG34="ΑΙΓΙΑΛΕΙΑΣ",AF34,0)</f>
        <v>40.75</v>
      </c>
      <c r="AL34" s="16">
        <f>AH34+IF(R34="ΕΡΥΜΑΝΘΟΥ",4,0)+IF(T34="ΕΡΥΜΑΝΘΟΥ",10,0)+IF(AE34="ΕΡΥΜΑΝΘΟΥ",AD34,0)+IF(AG34="ΕΡΥΜΑΝΘΟΥ",AF34,0)</f>
        <v>40.75</v>
      </c>
      <c r="AM34" s="16">
        <f>AH34+IF(R34="ΚΑΛΑΒΡΥΤΩΝ",4,0)+IF(T34="ΚΑΛΑΒΡΥΤΩΝ",10,0)+IF(AE34="ΚΑΛΑΒΡΥΤΩΝ",AD34,0)+IF(AG34="ΚΑΛΑΒΡΥΤΩΝ",AF34,0)</f>
        <v>40.75</v>
      </c>
    </row>
    <row r="35" spans="1:39">
      <c r="A35" s="15">
        <v>34</v>
      </c>
      <c r="B35" s="9" t="s">
        <v>38</v>
      </c>
      <c r="C35" s="9">
        <v>567518</v>
      </c>
      <c r="D35" s="9" t="s">
        <v>109</v>
      </c>
      <c r="E35" s="9" t="s">
        <v>110</v>
      </c>
      <c r="F35" s="9" t="s">
        <v>111</v>
      </c>
      <c r="G35" s="6">
        <v>27</v>
      </c>
      <c r="H35" s="6">
        <v>10</v>
      </c>
      <c r="I35" s="6">
        <v>9</v>
      </c>
      <c r="J35" s="18">
        <f>G35</f>
        <v>27</v>
      </c>
      <c r="K35" s="2">
        <f>IF(I35&gt;14,H35+1,H35)</f>
        <v>10</v>
      </c>
      <c r="L35" s="2">
        <f>J35+K35/12</f>
        <v>27.833333333333332</v>
      </c>
      <c r="M35" s="2">
        <f>TRUNC((IF(L35&gt;20,(L35-20)*2+10+15,(IF(L35&gt;10,(L35-10)*1.5+10,L35*1)))),3)</f>
        <v>40.665999999999997</v>
      </c>
      <c r="N35" s="6">
        <v>40.665999999999997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5"/>
      <c r="V35" s="15"/>
      <c r="W35" s="15"/>
      <c r="X35" s="15"/>
      <c r="Y35" s="15"/>
      <c r="Z35" s="10">
        <v>40.665999999999997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16">
        <f>N35+O35+P35+AA35+AB35+AC35</f>
        <v>40.665999999999997</v>
      </c>
      <c r="AI35" s="16">
        <f>AH35+IF(R35="ΠΑΤΡΕΩΝ",4,0)+IF(T35="ΠΑΤΡΕΩΝ",10,0)+IF(AE35="ΠΑΤΡΕΩΝ",AD35,0)+IF(AG35="ΠΑΤΡΕΩΝ",AF35,0)</f>
        <v>40.665999999999997</v>
      </c>
      <c r="AJ35" s="16">
        <f>AH35+IF(R35="ΔΥΤΙΚΗΣ ΑΧΑΪΑΣ",4,0)+IF(T35="ΔΥΤΙΚΗΣ ΑΧΑΪΑΣ",10,0)+IF(AE35="ΔΥΤΙΚΗΣ ΑΧΑΪΑΣ",AD35,0)+IF(AG35="ΔΥΤΙΚΗΣ ΑΧΑΪΑΣ",AF35,0)</f>
        <v>40.665999999999997</v>
      </c>
      <c r="AK35" s="16">
        <f>AH35+IF(R35="ΑΙΓΙΑΛΕΙΑΣ",4,0)+IF(T35="ΑΙΓΙΑΛΕΙΑΣ",10,0)+IF(AE35="ΑΙΓΙΑΛΕΙΑΣ",AD35,0)+IF(AG35="ΑΙΓΙΑΛΕΙΑΣ",AF35,0)</f>
        <v>40.665999999999997</v>
      </c>
      <c r="AL35" s="16">
        <f>AH35+IF(R35="ΕΡΥΜΑΝΘΟΥ",4,0)+IF(T35="ΕΡΥΜΑΝΘΟΥ",10,0)+IF(AE35="ΕΡΥΜΑΝΘΟΥ",AD35,0)+IF(AG35="ΕΡΥΜΑΝΘΟΥ",AF35,0)</f>
        <v>40.665999999999997</v>
      </c>
      <c r="AM35" s="16">
        <f>AH35+IF(R35="ΚΑΛΑΒΡΥΤΩΝ",4,0)+IF(T35="ΚΑΛΑΒΡΥΤΩΝ",10,0)+IF(AE35="ΚΑΛΑΒΡΥΤΩΝ",AD35,0)+IF(AG35="ΚΑΛΑΒΡΥΤΩΝ",AF35,0)</f>
        <v>40.665999999999997</v>
      </c>
    </row>
    <row r="36" spans="1:39">
      <c r="A36" s="15">
        <v>35</v>
      </c>
      <c r="B36" s="9" t="s">
        <v>38</v>
      </c>
      <c r="C36" s="9">
        <v>582602</v>
      </c>
      <c r="D36" s="9" t="s">
        <v>122</v>
      </c>
      <c r="E36" s="9" t="s">
        <v>123</v>
      </c>
      <c r="F36" s="9" t="s">
        <v>111</v>
      </c>
      <c r="G36" s="6">
        <v>25</v>
      </c>
      <c r="H36" s="6">
        <v>7</v>
      </c>
      <c r="I36" s="6">
        <v>16</v>
      </c>
      <c r="J36" s="18">
        <f>G36</f>
        <v>25</v>
      </c>
      <c r="K36" s="2">
        <f>IF(I36&gt;14,H36+1,H36)</f>
        <v>8</v>
      </c>
      <c r="L36" s="2">
        <f>J36+K36/12</f>
        <v>25.666666666666668</v>
      </c>
      <c r="M36" s="2">
        <f>TRUNC((IF(L36&gt;20,(L36-20)*2+10+15,(IF(L36&gt;10,(L36-10)*1.5+10,L36*1)))),3)</f>
        <v>36.332999999999998</v>
      </c>
      <c r="N36" s="6">
        <v>36.332999999999998</v>
      </c>
      <c r="O36" s="9">
        <v>4</v>
      </c>
      <c r="P36" s="9">
        <v>0</v>
      </c>
      <c r="Q36" s="9">
        <v>4</v>
      </c>
      <c r="R36" s="9" t="s">
        <v>47</v>
      </c>
      <c r="S36" s="9">
        <v>0</v>
      </c>
      <c r="T36" s="9">
        <v>0</v>
      </c>
      <c r="U36" s="15"/>
      <c r="V36" s="15"/>
      <c r="W36" s="15"/>
      <c r="X36" s="15"/>
      <c r="Y36" s="15"/>
      <c r="Z36" s="10">
        <v>40.332999999999998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16">
        <f>N36+O36+P36+AA36+AB36+AC36</f>
        <v>40.332999999999998</v>
      </c>
      <c r="AI36" s="16">
        <f>AH36+IF(R36="ΠΑΤΡΕΩΝ",4,0)+IF(T36="ΠΑΤΡΕΩΝ",10,0)+IF(AE36="ΠΑΤΡΕΩΝ",AD36,0)+IF(AG36="ΠΑΤΡΕΩΝ",AF36,0)</f>
        <v>44.332999999999998</v>
      </c>
      <c r="AJ36" s="16">
        <f>AH36+IF(R36="ΔΥΤΙΚΗΣ ΑΧΑΪΑΣ",4,0)+IF(T36="ΔΥΤΙΚΗΣ ΑΧΑΪΑΣ",10,0)+IF(AE36="ΔΥΤΙΚΗΣ ΑΧΑΪΑΣ",AD36,0)+IF(AG36="ΔΥΤΙΚΗΣ ΑΧΑΪΑΣ",AF36,0)</f>
        <v>40.332999999999998</v>
      </c>
      <c r="AK36" s="16">
        <f>AH36+IF(R36="ΑΙΓΙΑΛΕΙΑΣ",4,0)+IF(T36="ΑΙΓΙΑΛΕΙΑΣ",10,0)+IF(AE36="ΑΙΓΙΑΛΕΙΑΣ",AD36,0)+IF(AG36="ΑΙΓΙΑΛΕΙΑΣ",AF36,0)</f>
        <v>40.332999999999998</v>
      </c>
      <c r="AL36" s="16">
        <f>AH36+IF(R36="ΕΡΥΜΑΝΘΟΥ",4,0)+IF(T36="ΕΡΥΜΑΝΘΟΥ",10,0)+IF(AE36="ΕΡΥΜΑΝΘΟΥ",AD36,0)+IF(AG36="ΕΡΥΜΑΝΘΟΥ",AF36,0)</f>
        <v>40.332999999999998</v>
      </c>
      <c r="AM36" s="16">
        <f>AH36+IF(R36="ΚΑΛΑΒΡΥΤΩΝ",4,0)+IF(T36="ΚΑΛΑΒΡΥΤΩΝ",10,0)+IF(AE36="ΚΑΛΑΒΡΥΤΩΝ",AD36,0)+IF(AG36="ΚΑΛΑΒΡΥΤΩΝ",AF36,0)</f>
        <v>40.332999999999998</v>
      </c>
    </row>
    <row r="37" spans="1:39">
      <c r="A37" s="15">
        <v>36</v>
      </c>
      <c r="B37" s="9" t="s">
        <v>38</v>
      </c>
      <c r="C37" s="9">
        <v>602390</v>
      </c>
      <c r="D37" s="9" t="s">
        <v>263</v>
      </c>
      <c r="E37" s="9" t="s">
        <v>125</v>
      </c>
      <c r="F37" s="9" t="s">
        <v>111</v>
      </c>
      <c r="G37" s="6">
        <v>14</v>
      </c>
      <c r="H37" s="6">
        <v>9</v>
      </c>
      <c r="I37" s="6">
        <v>11</v>
      </c>
      <c r="J37" s="18">
        <f>G37</f>
        <v>14</v>
      </c>
      <c r="K37" s="2">
        <f>IF(I37&gt;14,H37+1,H37)</f>
        <v>9</v>
      </c>
      <c r="L37" s="2">
        <f>J37+K37/12</f>
        <v>14.75</v>
      </c>
      <c r="M37" s="2">
        <f>TRUNC((IF(L37&gt;20,(L37-20)*2+10+15,(IF(L37&gt;10,(L37-10)*1.5+10,L37*1)))),3)</f>
        <v>17.125</v>
      </c>
      <c r="N37" s="6">
        <v>17.125</v>
      </c>
      <c r="O37" s="9">
        <v>4</v>
      </c>
      <c r="P37" s="9">
        <v>19</v>
      </c>
      <c r="Q37" s="9">
        <v>4</v>
      </c>
      <c r="R37" s="15" t="s">
        <v>67</v>
      </c>
      <c r="S37" s="9">
        <v>0</v>
      </c>
      <c r="T37" s="9">
        <v>0</v>
      </c>
      <c r="U37" s="15"/>
      <c r="V37" s="15"/>
      <c r="W37" s="15"/>
      <c r="X37" s="15"/>
      <c r="Y37" s="15"/>
      <c r="Z37" s="9">
        <v>40.125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16">
        <f>N37+O37+P37+AA37+AB37+AC37</f>
        <v>40.125</v>
      </c>
      <c r="AI37" s="16">
        <f>AH37+IF(R37="ΠΑΤΡΕΩΝ",4,0)+IF(T37="ΠΑΤΡΕΩΝ",10,0)+IF(AE37="ΠΑΤΡΕΩΝ",AD37,0)+IF(AG37="ΠΑΤΡΕΩΝ",AF37,0)</f>
        <v>40.125</v>
      </c>
      <c r="AJ37" s="16">
        <f>AH37+IF(R37="ΔΥΤΙΚΗΣ ΑΧΑΪΑΣ",4,0)+IF(T37="ΔΥΤΙΚΗΣ ΑΧΑΪΑΣ",10,0)+IF(AE37="ΔΥΤΙΚΗΣ ΑΧΑΪΑΣ",AD37,0)+IF(AG37="ΔΥΤΙΚΗΣ ΑΧΑΪΑΣ",AF37,0)</f>
        <v>40.125</v>
      </c>
      <c r="AK37" s="16">
        <f>AH37+IF(R37="ΑΙΓΙΑΛΕΙΑΣ",4,0)+IF(T37="ΑΙΓΙΑΛΕΙΑΣ",10,0)+IF(AE37="ΑΙΓΙΑΛΕΙΑΣ",AD37,0)+IF(AG37="ΑΙΓΙΑΛΕΙΑΣ",AF37,0)</f>
        <v>44.125</v>
      </c>
      <c r="AL37" s="16">
        <f>AH37+IF(R37="ΕΡΥΜΑΝΘΟΥ",4,0)+IF(T37="ΕΡΥΜΑΝΘΟΥ",10,0)+IF(AE37="ΕΡΥΜΑΝΘΟΥ",AD37,0)+IF(AG37="ΕΡΥΜΑΝΘΟΥ",AF37,0)</f>
        <v>40.125</v>
      </c>
      <c r="AM37" s="16">
        <f>AH37+IF(R37="ΚΑΛΑΒΡΥΤΩΝ",4,0)+IF(T37="ΚΑΛΑΒΡΥΤΩΝ",10,0)+IF(AE37="ΚΑΛΑΒΡΥΤΩΝ",AD37,0)+IF(AG37="ΚΑΛΑΒΡΥΤΩΝ",AF37,0)</f>
        <v>40.125</v>
      </c>
    </row>
    <row r="38" spans="1:39">
      <c r="A38" s="15">
        <v>37</v>
      </c>
      <c r="B38" s="9" t="s">
        <v>38</v>
      </c>
      <c r="C38" s="9">
        <v>605264</v>
      </c>
      <c r="D38" s="9" t="s">
        <v>271</v>
      </c>
      <c r="E38" s="9" t="s">
        <v>272</v>
      </c>
      <c r="F38" s="9" t="s">
        <v>111</v>
      </c>
      <c r="G38" s="6">
        <v>14</v>
      </c>
      <c r="H38" s="6">
        <v>7</v>
      </c>
      <c r="I38" s="6">
        <v>2</v>
      </c>
      <c r="J38" s="18">
        <f>G38</f>
        <v>14</v>
      </c>
      <c r="K38" s="2">
        <f>IF(I38&gt;14,H38+1,H38)</f>
        <v>7</v>
      </c>
      <c r="L38" s="2">
        <f>J38+K38/12</f>
        <v>14.583333333333334</v>
      </c>
      <c r="M38" s="2">
        <f>TRUNC((IF(L38&gt;20,(L38-20)*2+10+15,(IF(L38&gt;10,(L38-10)*1.5+10,L38*1)))),3)</f>
        <v>16.875</v>
      </c>
      <c r="N38" s="6">
        <v>16.875</v>
      </c>
      <c r="O38" s="9">
        <v>4</v>
      </c>
      <c r="P38" s="9">
        <v>19</v>
      </c>
      <c r="Q38" s="9">
        <v>4</v>
      </c>
      <c r="R38" s="9" t="s">
        <v>47</v>
      </c>
      <c r="S38" s="9">
        <v>10</v>
      </c>
      <c r="T38" s="9" t="s">
        <v>41</v>
      </c>
      <c r="U38" s="15"/>
      <c r="V38" s="15"/>
      <c r="W38" s="15"/>
      <c r="X38" s="15"/>
      <c r="Y38" s="15"/>
      <c r="Z38" s="10">
        <v>39.875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16">
        <f>N38+O38+P38+AA38+AB38+AC38</f>
        <v>39.875</v>
      </c>
      <c r="AI38" s="16">
        <f>AH38+IF(R38="ΠΑΤΡΕΩΝ",4,0)+IF(T38="ΠΑΤΡΕΩΝ",10,0)+IF(AE38="ΠΑΤΡΕΩΝ",AD38,0)+IF(AG38="ΠΑΤΡΕΩΝ",AF38,0)</f>
        <v>43.875</v>
      </c>
      <c r="AJ38" s="16">
        <f>AH38+IF(R38="ΔΥΤΙΚΗΣ ΑΧΑΪΑΣ",4,0)+IF(T38="ΔΥΤΙΚΗΣ ΑΧΑΪΑΣ",10,0)+IF(AE38="ΔΥΤΙΚΗΣ ΑΧΑΪΑΣ",AD38,0)+IF(AG38="ΔΥΤΙΚΗΣ ΑΧΑΪΑΣ",AF38,0)</f>
        <v>49.875</v>
      </c>
      <c r="AK38" s="16">
        <f>AH38+IF(R38="ΑΙΓΙΑΛΕΙΑΣ",4,0)+IF(T38="ΑΙΓΙΑΛΕΙΑΣ",10,0)+IF(AE38="ΑΙΓΙΑΛΕΙΑΣ",AD38,0)+IF(AG38="ΑΙΓΙΑΛΕΙΑΣ",AF38,0)</f>
        <v>39.875</v>
      </c>
      <c r="AL38" s="16">
        <f>AH38+IF(R38="ΕΡΥΜΑΝΘΟΥ",4,0)+IF(T38="ΕΡΥΜΑΝΘΟΥ",10,0)+IF(AE38="ΕΡΥΜΑΝΘΟΥ",AD38,0)+IF(AG38="ΕΡΥΜΑΝΘΟΥ",AF38,0)</f>
        <v>39.875</v>
      </c>
      <c r="AM38" s="16">
        <f>AH38+IF(R38="ΚΑΛΑΒΡΥΤΩΝ",4,0)+IF(T38="ΚΑΛΑΒΡΥΤΩΝ",10,0)+IF(AE38="ΚΑΛΑΒΡΥΤΩΝ",AD38,0)+IF(AG38="ΚΑΛΑΒΡΥΤΩΝ",AF38,0)</f>
        <v>39.875</v>
      </c>
    </row>
    <row r="39" spans="1:39">
      <c r="A39" s="15">
        <v>38</v>
      </c>
      <c r="B39" s="9" t="s">
        <v>38</v>
      </c>
      <c r="C39" s="9">
        <v>570398</v>
      </c>
      <c r="D39" s="9" t="s">
        <v>281</v>
      </c>
      <c r="E39" s="9" t="s">
        <v>87</v>
      </c>
      <c r="F39" s="9" t="s">
        <v>282</v>
      </c>
      <c r="G39" s="6">
        <v>27</v>
      </c>
      <c r="H39" s="6">
        <v>4</v>
      </c>
      <c r="I39" s="6">
        <v>8</v>
      </c>
      <c r="J39" s="18">
        <f>G39</f>
        <v>27</v>
      </c>
      <c r="K39" s="2">
        <f>IF(I39&gt;14,H39+1,H39)</f>
        <v>4</v>
      </c>
      <c r="L39" s="2">
        <f>J39+K39/12</f>
        <v>27.333333333333332</v>
      </c>
      <c r="M39" s="2">
        <f>TRUNC((IF(L39&gt;20,(L39-20)*2+10+15,(IF(L39&gt;10,(L39-10)*1.5+10,L39*1)))),3)</f>
        <v>39.665999999999997</v>
      </c>
      <c r="N39" s="6">
        <v>39.665999999999997</v>
      </c>
      <c r="O39" s="9">
        <v>0</v>
      </c>
      <c r="P39" s="9">
        <v>0</v>
      </c>
      <c r="Q39" s="9">
        <v>4</v>
      </c>
      <c r="R39" s="9" t="s">
        <v>47</v>
      </c>
      <c r="S39" s="9">
        <v>0</v>
      </c>
      <c r="T39" s="9">
        <v>0</v>
      </c>
      <c r="U39" s="15"/>
      <c r="V39" s="15"/>
      <c r="W39" s="15"/>
      <c r="X39" s="15"/>
      <c r="Y39" s="15"/>
      <c r="Z39" s="10">
        <v>39.665999999999997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16">
        <f>N39+O39+P39+AA39+AB39+AC39</f>
        <v>39.665999999999997</v>
      </c>
      <c r="AI39" s="16">
        <f>AH39+IF(R39="ΠΑΤΡΕΩΝ",4,0)+IF(T39="ΠΑΤΡΕΩΝ",10,0)+IF(AE39="ΠΑΤΡΕΩΝ",AD39,0)+IF(AG39="ΠΑΤΡΕΩΝ",AF39,0)</f>
        <v>43.665999999999997</v>
      </c>
      <c r="AJ39" s="16">
        <f>AH39+IF(R39="ΔΥΤΙΚΗΣ ΑΧΑΪΑΣ",4,0)+IF(T39="ΔΥΤΙΚΗΣ ΑΧΑΪΑΣ",10,0)+IF(AE39="ΔΥΤΙΚΗΣ ΑΧΑΪΑΣ",AD39,0)+IF(AG39="ΔΥΤΙΚΗΣ ΑΧΑΪΑΣ",AF39,0)</f>
        <v>39.665999999999997</v>
      </c>
      <c r="AK39" s="16">
        <f>AH39+IF(R39="ΑΙΓΙΑΛΕΙΑΣ",4,0)+IF(T39="ΑΙΓΙΑΛΕΙΑΣ",10,0)+IF(AE39="ΑΙΓΙΑΛΕΙΑΣ",AD39,0)+IF(AG39="ΑΙΓΙΑΛΕΙΑΣ",AF39,0)</f>
        <v>39.665999999999997</v>
      </c>
      <c r="AL39" s="16">
        <f>AH39+IF(R39="ΕΡΥΜΑΝΘΟΥ",4,0)+IF(T39="ΕΡΥΜΑΝΘΟΥ",10,0)+IF(AE39="ΕΡΥΜΑΝΘΟΥ",AD39,0)+IF(AG39="ΕΡΥΜΑΝΘΟΥ",AF39,0)</f>
        <v>39.665999999999997</v>
      </c>
      <c r="AM39" s="16">
        <f>AH39+IF(R39="ΚΑΛΑΒΡΥΤΩΝ",4,0)+IF(T39="ΚΑΛΑΒΡΥΤΩΝ",10,0)+IF(AE39="ΚΑΛΑΒΡΥΤΩΝ",AD39,0)+IF(AG39="ΚΑΛΑΒΡΥΤΩΝ",AF39,0)</f>
        <v>39.665999999999997</v>
      </c>
    </row>
    <row r="40" spans="1:39">
      <c r="A40" s="15">
        <v>39</v>
      </c>
      <c r="B40" s="9" t="s">
        <v>38</v>
      </c>
      <c r="C40" s="9">
        <v>594666</v>
      </c>
      <c r="D40" s="9" t="s">
        <v>143</v>
      </c>
      <c r="E40" s="9" t="s">
        <v>144</v>
      </c>
      <c r="F40" s="9" t="s">
        <v>59</v>
      </c>
      <c r="G40" s="6">
        <v>19</v>
      </c>
      <c r="H40" s="6">
        <v>0</v>
      </c>
      <c r="I40" s="6">
        <v>1</v>
      </c>
      <c r="J40" s="18">
        <f>G40</f>
        <v>19</v>
      </c>
      <c r="K40" s="2">
        <f>IF(I40&gt;14,H40+1,H40)</f>
        <v>0</v>
      </c>
      <c r="L40" s="2">
        <f>J40+K40/12</f>
        <v>19</v>
      </c>
      <c r="M40" s="2">
        <f>TRUNC((IF(L40&gt;20,(L40-20)*2+10+15,(IF(L40&gt;10,(L40-10)*1.5+10,L40*1)))),3)</f>
        <v>23.5</v>
      </c>
      <c r="N40" s="6">
        <v>23.5</v>
      </c>
      <c r="O40" s="9">
        <v>4</v>
      </c>
      <c r="P40" s="9">
        <v>11</v>
      </c>
      <c r="Q40" s="9">
        <v>4</v>
      </c>
      <c r="R40" s="9" t="s">
        <v>47</v>
      </c>
      <c r="S40" s="9">
        <v>10</v>
      </c>
      <c r="T40" s="9" t="s">
        <v>47</v>
      </c>
      <c r="U40" s="15"/>
      <c r="V40" s="15"/>
      <c r="W40" s="15"/>
      <c r="X40" s="15"/>
      <c r="Y40" s="15"/>
      <c r="Z40" s="10">
        <v>38.5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16">
        <f>N40+O40+P40+AA40+AB40+AC40</f>
        <v>38.5</v>
      </c>
      <c r="AI40" s="16">
        <f>AH40+IF(R40="ΠΑΤΡΕΩΝ",4,0)+IF(T40="ΠΑΤΡΕΩΝ",10,0)+IF(AE40="ΠΑΤΡΕΩΝ",AD40,0)+IF(AG40="ΠΑΤΡΕΩΝ",AF40,0)</f>
        <v>52.5</v>
      </c>
      <c r="AJ40" s="16">
        <f>AH40+IF(R40="ΔΥΤΙΚΗΣ ΑΧΑΪΑΣ",4,0)+IF(T40="ΔΥΤΙΚΗΣ ΑΧΑΪΑΣ",10,0)+IF(AE40="ΔΥΤΙΚΗΣ ΑΧΑΪΑΣ",AD40,0)+IF(AG40="ΔΥΤΙΚΗΣ ΑΧΑΪΑΣ",AF40,0)</f>
        <v>38.5</v>
      </c>
      <c r="AK40" s="16">
        <f>AH40+IF(R40="ΑΙΓΙΑΛΕΙΑΣ",4,0)+IF(T40="ΑΙΓΙΑΛΕΙΑΣ",10,0)+IF(AE40="ΑΙΓΙΑΛΕΙΑΣ",AD40,0)+IF(AG40="ΑΙΓΙΑΛΕΙΑΣ",AF40,0)</f>
        <v>38.5</v>
      </c>
      <c r="AL40" s="16">
        <f>AH40+IF(R40="ΕΡΥΜΑΝΘΟΥ",4,0)+IF(T40="ΕΡΥΜΑΝΘΟΥ",10,0)+IF(AE40="ΕΡΥΜΑΝΘΟΥ",AD40,0)+IF(AG40="ΕΡΥΜΑΝΘΟΥ",AF40,0)</f>
        <v>38.5</v>
      </c>
      <c r="AM40" s="16">
        <f>AH40+IF(R40="ΚΑΛΑΒΡΥΤΩΝ",4,0)+IF(T40="ΚΑΛΑΒΡΥΤΩΝ",10,0)+IF(AE40="ΚΑΛΑΒΡΥΤΩΝ",AD40,0)+IF(AG40="ΚΑΛΑΒΡΥΤΩΝ",AF40,0)</f>
        <v>38.5</v>
      </c>
    </row>
    <row r="41" spans="1:39">
      <c r="A41" s="15">
        <v>40</v>
      </c>
      <c r="B41" s="6" t="s">
        <v>38</v>
      </c>
      <c r="C41" s="6">
        <v>575502</v>
      </c>
      <c r="D41" s="6" t="s">
        <v>273</v>
      </c>
      <c r="E41" s="6" t="s">
        <v>89</v>
      </c>
      <c r="F41" s="6" t="s">
        <v>274</v>
      </c>
      <c r="G41" s="6">
        <v>26</v>
      </c>
      <c r="H41" s="6">
        <v>7</v>
      </c>
      <c r="I41" s="6">
        <v>18</v>
      </c>
      <c r="J41" s="18">
        <f>G41</f>
        <v>26</v>
      </c>
      <c r="K41" s="18">
        <f>IF(I41&gt;14,H41+1,H41)</f>
        <v>8</v>
      </c>
      <c r="L41" s="18">
        <f>J41+K41/12</f>
        <v>26.666666666666668</v>
      </c>
      <c r="M41" s="18">
        <f>TRUNC((IF(L41&gt;20,(L41-20)*2+10+15,(IF(L41&gt;10,(L41-10)*1.5+10,L41*1)))),3)</f>
        <v>38.332999999999998</v>
      </c>
      <c r="N41" s="6">
        <v>38.332999999999998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7"/>
      <c r="V41" s="17"/>
      <c r="W41" s="17"/>
      <c r="X41" s="17"/>
      <c r="Y41" s="17"/>
      <c r="Z41" s="8">
        <v>53.332999999999998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19">
        <f>N41+O41+P41+AA41+AB41+AC41</f>
        <v>38.332999999999998</v>
      </c>
      <c r="AI41" s="19">
        <f>AH41+IF(R41="ΠΑΤΡΕΩΝ",4,0)+IF(T41="ΠΑΤΡΕΩΝ",10,0)+IF(AE41="ΠΑΤΡΕΩΝ",AD41,0)+IF(AG41="ΠΑΤΡΕΩΝ",AF41,0)</f>
        <v>38.332999999999998</v>
      </c>
      <c r="AJ41" s="19">
        <f>AH41+IF(R41="ΔΥΤΙΚΗΣ ΑΧΑΪΑΣ",4,0)+IF(T41="ΔΥΤΙΚΗΣ ΑΧΑΪΑΣ",10,0)+IF(AE41="ΔΥΤΙΚΗΣ ΑΧΑΪΑΣ",AD41,0)+IF(AG41="ΔΥΤΙΚΗΣ ΑΧΑΪΑΣ",AF41,0)</f>
        <v>38.332999999999998</v>
      </c>
      <c r="AK41" s="19">
        <f>AH41+IF(R41="ΑΙΓΙΑΛΕΙΑΣ",4,0)+IF(T41="ΑΙΓΙΑΛΕΙΑΣ",10,0)+IF(AE41="ΑΙΓΙΑΛΕΙΑΣ",AD41,0)+IF(AG41="ΑΙΓΙΑΛΕΙΑΣ",AF41,0)</f>
        <v>38.332999999999998</v>
      </c>
      <c r="AL41" s="19">
        <f>AH41+IF(R41="ΕΡΥΜΑΝΘΟΥ",4,0)+IF(T41="ΕΡΥΜΑΝΘΟΥ",10,0)+IF(AE41="ΕΡΥΜΑΝΘΟΥ",AD41,0)+IF(AG41="ΕΡΥΜΑΝΘΟΥ",AF41,0)</f>
        <v>38.332999999999998</v>
      </c>
      <c r="AM41" s="19">
        <f>AH41+IF(R41="ΚΑΛΑΒΡΥΤΩΝ",4,0)+IF(T41="ΚΑΛΑΒΡΥΤΩΝ",10,0)+IF(AE41="ΚΑΛΑΒΡΥΤΩΝ",AD41,0)+IF(AG41="ΚΑΛΑΒΡΥΤΩΝ",AF41,0)</f>
        <v>38.332999999999998</v>
      </c>
    </row>
    <row r="42" spans="1:39">
      <c r="A42" s="15">
        <v>41</v>
      </c>
      <c r="B42" s="5" t="s">
        <v>38</v>
      </c>
      <c r="C42" s="5">
        <v>585312</v>
      </c>
      <c r="D42" s="5" t="s">
        <v>266</v>
      </c>
      <c r="E42" s="5" t="s">
        <v>108</v>
      </c>
      <c r="F42" s="5" t="s">
        <v>175</v>
      </c>
      <c r="G42" s="6">
        <v>26</v>
      </c>
      <c r="H42" s="6">
        <v>2</v>
      </c>
      <c r="I42" s="6">
        <v>19</v>
      </c>
      <c r="J42" s="18">
        <f>G42</f>
        <v>26</v>
      </c>
      <c r="K42" s="2">
        <f>IF(I42&gt;14,H42+1,H42)</f>
        <v>3</v>
      </c>
      <c r="L42" s="2">
        <f>J42+K42/12</f>
        <v>26.25</v>
      </c>
      <c r="M42" s="2">
        <f>TRUNC((IF(L42&gt;20,(L42-20)*2+10+15,(IF(L42&gt;10,(L42-10)*1.5+10,L42*1)))),3)</f>
        <v>37.5</v>
      </c>
      <c r="N42" s="6">
        <v>37.5</v>
      </c>
      <c r="O42" s="5">
        <v>0</v>
      </c>
      <c r="P42" s="5">
        <v>0</v>
      </c>
      <c r="Q42" s="6">
        <v>0</v>
      </c>
      <c r="R42" s="6">
        <v>0</v>
      </c>
      <c r="S42" s="5">
        <v>0</v>
      </c>
      <c r="T42" s="5">
        <v>0</v>
      </c>
      <c r="U42" s="15"/>
      <c r="V42" s="15"/>
      <c r="W42" s="15"/>
      <c r="X42" s="15"/>
      <c r="Y42" s="15"/>
      <c r="Z42" s="7">
        <v>52.5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16">
        <f>N42+O42+P42+AA42+AB42+AC42</f>
        <v>37.5</v>
      </c>
      <c r="AI42" s="16">
        <f>AH42+IF(R42="ΠΑΤΡΕΩΝ",4,0)+IF(T42="ΠΑΤΡΕΩΝ",10,0)+IF(AE42="ΠΑΤΡΕΩΝ",AD42,0)+IF(AG42="ΠΑΤΡΕΩΝ",AF42,0)</f>
        <v>37.5</v>
      </c>
      <c r="AJ42" s="16">
        <f>AH42+IF(R42="ΔΥΤΙΚΗΣ ΑΧΑΪΑΣ",4,0)+IF(T42="ΔΥΤΙΚΗΣ ΑΧΑΪΑΣ",10,0)+IF(AE42="ΔΥΤΙΚΗΣ ΑΧΑΪΑΣ",AD42,0)+IF(AG42="ΔΥΤΙΚΗΣ ΑΧΑΪΑΣ",AF42,0)</f>
        <v>37.5</v>
      </c>
      <c r="AK42" s="16">
        <f>AH42+IF(R42="ΑΙΓΙΑΛΕΙΑΣ",4,0)+IF(T42="ΑΙΓΙΑΛΕΙΑΣ",10,0)+IF(AE42="ΑΙΓΙΑΛΕΙΑΣ",AD42,0)+IF(AG42="ΑΙΓΙΑΛΕΙΑΣ",AF42,0)</f>
        <v>37.5</v>
      </c>
      <c r="AL42" s="16">
        <f>AH42+IF(R42="ΕΡΥΜΑΝΘΟΥ",4,0)+IF(T42="ΕΡΥΜΑΝΘΟΥ",10,0)+IF(AE42="ΕΡΥΜΑΝΘΟΥ",AD42,0)+IF(AG42="ΕΡΥΜΑΝΘΟΥ",AF42,0)</f>
        <v>37.5</v>
      </c>
      <c r="AM42" s="16">
        <f>AH42+IF(R42="ΚΑΛΑΒΡΥΤΩΝ",4,0)+IF(T42="ΚΑΛΑΒΡΥΤΩΝ",10,0)+IF(AE42="ΚΑΛΑΒΡΥΤΩΝ",AD42,0)+IF(AG42="ΚΑΛΑΒΡΥΤΩΝ",AF42,0)</f>
        <v>37.5</v>
      </c>
    </row>
    <row r="43" spans="1:39">
      <c r="A43" s="15">
        <v>42</v>
      </c>
      <c r="B43" s="15" t="s">
        <v>38</v>
      </c>
      <c r="C43" s="15">
        <v>607192</v>
      </c>
      <c r="D43" s="15" t="s">
        <v>39</v>
      </c>
      <c r="E43" s="15" t="s">
        <v>40</v>
      </c>
      <c r="F43" s="15">
        <v>1</v>
      </c>
      <c r="G43" s="23">
        <v>12</v>
      </c>
      <c r="H43" s="23">
        <v>11</v>
      </c>
      <c r="I43" s="23">
        <v>23</v>
      </c>
      <c r="J43" s="23">
        <f>G43</f>
        <v>12</v>
      </c>
      <c r="K43" s="1">
        <f>IF(I43&gt;14,H43+1,H43)</f>
        <v>12</v>
      </c>
      <c r="L43" s="1">
        <f>J43+K43/12</f>
        <v>13</v>
      </c>
      <c r="M43" s="1">
        <f>TRUNC((IF(L43&gt;20,(L43-20)*2+10+15,(IF(L43&gt;10,(L43-10)*1.5+10,L43*1)))),3)</f>
        <v>14.5</v>
      </c>
      <c r="N43" s="17">
        <v>14.5</v>
      </c>
      <c r="O43" s="15">
        <v>4</v>
      </c>
      <c r="P43" s="15">
        <v>19</v>
      </c>
      <c r="Q43" s="15">
        <v>0</v>
      </c>
      <c r="R43" s="15"/>
      <c r="S43" s="15">
        <v>10</v>
      </c>
      <c r="T43" s="15" t="s">
        <v>41</v>
      </c>
      <c r="U43" s="15" t="s">
        <v>42</v>
      </c>
      <c r="V43" s="15">
        <v>1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6">
        <f>N43+O43+P43+AA43+AB43+AC43</f>
        <v>37.5</v>
      </c>
      <c r="AI43" s="15">
        <f>AH43+IF(R43="ΠΑΤΡΕΩΝ",4,0)+IF(T43="ΠΑΤΡΕΩΝ",10,0)+IF(AE43="ΠΑΤΡΕΩΝ",AD43,0)+IF(AG43="ΠΑΤΡΕΩΝ",AF43,0)</f>
        <v>37.5</v>
      </c>
      <c r="AJ43" s="15">
        <f>AH43+IF(R43="ΔΥΤΙΚΗΣ ΑΧΑΪΑΣ",4,0)+IF(T43="ΔΥΤΙΚΗΣ ΑΧΑΪΑΣ",10,0)+IF(AE43="ΔΥΤΙΚΗΣ ΑΧΑΪΑΣ",AD43,0)+IF(AG43="ΔΥΤΙΚΗΣ ΑΧΑΪΑΣ",AF43,0)</f>
        <v>47.5</v>
      </c>
      <c r="AK43" s="15">
        <f>AH43+IF(R43="ΑΙΓΙΑΛΕΙΑΣ",4,0)+IF(T43="ΑΙΓΙΑΛΕΙΑΣ",10,0)+IF(AE43="ΑΙΓΙΑΛΕΙΑΣ",AD43,0)+IF(AG43="ΑΙΓΙΑΛΕΙΑΣ",AF43,0)</f>
        <v>37.5</v>
      </c>
      <c r="AL43" s="15">
        <f>AH43+IF(R43="ΕΡΥΜΑΝΘΟΥ",4,0)+IF(T43="ΕΡΥΜΑΝΘΟΥ",10,0)+IF(AE43="ΕΡΥΜΑΝΘΟΥ",AD43,0)+IF(AG43="ΕΡΥΜΑΝΘΟΥ",AF43,0)</f>
        <v>37.5</v>
      </c>
      <c r="AM43" s="15">
        <f>AH43+IF(R43="ΚΑΛΑΒΡΥΤΩΝ",4,0)+IF(T43="ΚΑΛΑΒΡΥΤΩΝ",10,0)+IF(AE43="ΚΑΛΑΒΡΥΤΩΝ",AD43,0)+IF(AG43="ΚΑΛΑΒΡΥΤΩΝ",AF43,0)</f>
        <v>37.5</v>
      </c>
    </row>
    <row r="44" spans="1:39">
      <c r="A44" s="15">
        <v>43</v>
      </c>
      <c r="B44" s="5" t="s">
        <v>38</v>
      </c>
      <c r="C44" s="5">
        <v>578662</v>
      </c>
      <c r="D44" s="5" t="s">
        <v>345</v>
      </c>
      <c r="E44" s="5" t="s">
        <v>176</v>
      </c>
      <c r="F44" s="5" t="s">
        <v>110</v>
      </c>
      <c r="G44" s="6">
        <v>26</v>
      </c>
      <c r="H44" s="6">
        <v>0</v>
      </c>
      <c r="I44" s="6">
        <v>28</v>
      </c>
      <c r="J44" s="18">
        <f>G44</f>
        <v>26</v>
      </c>
      <c r="K44" s="2">
        <f>IF(I44&gt;14,H44+1,H44)</f>
        <v>1</v>
      </c>
      <c r="L44" s="2">
        <f>J44+K44/12</f>
        <v>26.083333333333332</v>
      </c>
      <c r="M44" s="2">
        <f>TRUNC((IF(L44&gt;20,(L44-20)*2+10+15,(IF(L44&gt;10,(L44-10)*1.5+10,L44*1)))),3)</f>
        <v>37.165999999999997</v>
      </c>
      <c r="N44" s="6">
        <v>37.165999999999997</v>
      </c>
      <c r="O44" s="5">
        <v>0</v>
      </c>
      <c r="P44" s="5">
        <v>0</v>
      </c>
      <c r="Q44" s="6">
        <v>0</v>
      </c>
      <c r="R44" s="17">
        <v>0</v>
      </c>
      <c r="S44" s="5">
        <v>0</v>
      </c>
      <c r="T44" s="5">
        <v>0</v>
      </c>
      <c r="U44" s="15"/>
      <c r="V44" s="15"/>
      <c r="W44" s="15"/>
      <c r="X44" s="15"/>
      <c r="Y44" s="15"/>
      <c r="Z44" s="7">
        <v>37.165999999999997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6">
        <f>N44+O44+P44+AA44+AB44+AC44</f>
        <v>37.165999999999997</v>
      </c>
      <c r="AI44" s="16">
        <f>AH44+IF(R44="ΠΑΤΡΕΩΝ",4,0)+IF(T44="ΠΑΤΡΕΩΝ",10,0)+IF(AE44="ΠΑΤΡΕΩΝ",AD44,0)+IF(AG44="ΠΑΤΡΕΩΝ",AF44,0)</f>
        <v>37.165999999999997</v>
      </c>
      <c r="AJ44" s="16">
        <f>AH44+IF(R44="ΔΥΤΙΚΗΣ ΑΧΑΪΑΣ",4,0)+IF(T44="ΔΥΤΙΚΗΣ ΑΧΑΪΑΣ",10,0)+IF(AE44="ΔΥΤΙΚΗΣ ΑΧΑΪΑΣ",AD44,0)+IF(AG44="ΔΥΤΙΚΗΣ ΑΧΑΪΑΣ",AF44,0)</f>
        <v>37.165999999999997</v>
      </c>
      <c r="AK44" s="16">
        <f>AH44+IF(R44="ΑΙΓΙΑΛΕΙΑΣ",4,0)+IF(T44="ΑΙΓΙΑΛΕΙΑΣ",10,0)+IF(AE44="ΑΙΓΙΑΛΕΙΑΣ",AD44,0)+IF(AG44="ΑΙΓΙΑΛΕΙΑΣ",AF44,0)</f>
        <v>37.165999999999997</v>
      </c>
      <c r="AL44" s="16">
        <f>AH44+IF(R44="ΕΡΥΜΑΝΘΟΥ",4,0)+IF(T44="ΕΡΥΜΑΝΘΟΥ",10,0)+IF(AE44="ΕΡΥΜΑΝΘΟΥ",AD44,0)+IF(AG44="ΕΡΥΜΑΝΘΟΥ",AF44,0)</f>
        <v>37.165999999999997</v>
      </c>
      <c r="AM44" s="16">
        <f>AH44+IF(R44="ΚΑΛΑΒΡΥΤΩΝ",4,0)+IF(T44="ΚΑΛΑΒΡΥΤΩΝ",10,0)+IF(AE44="ΚΑΛΑΒΡΥΤΩΝ",AD44,0)+IF(AG44="ΚΑΛΑΒΡΥΤΩΝ",AF44,0)</f>
        <v>37.165999999999997</v>
      </c>
    </row>
    <row r="45" spans="1:39">
      <c r="A45" s="15">
        <v>44</v>
      </c>
      <c r="B45" s="9" t="s">
        <v>38</v>
      </c>
      <c r="C45" s="9">
        <v>592913</v>
      </c>
      <c r="D45" s="9" t="s">
        <v>220</v>
      </c>
      <c r="E45" s="9" t="s">
        <v>221</v>
      </c>
      <c r="F45" s="9" t="s">
        <v>115</v>
      </c>
      <c r="G45" s="6">
        <v>17</v>
      </c>
      <c r="H45" s="6">
        <v>11</v>
      </c>
      <c r="I45" s="6">
        <v>7</v>
      </c>
      <c r="J45" s="18">
        <f>G45</f>
        <v>17</v>
      </c>
      <c r="K45" s="2">
        <f>IF(I45&gt;14,H45+1,H45)</f>
        <v>11</v>
      </c>
      <c r="L45" s="2">
        <f>J45+K45/12</f>
        <v>17.916666666666668</v>
      </c>
      <c r="M45" s="2">
        <f>TRUNC((IF(L45&gt;20,(L45-20)*2+10+15,(IF(L45&gt;10,(L45-10)*1.5+10,L45*1)))),3)</f>
        <v>21.875</v>
      </c>
      <c r="N45" s="6">
        <v>21.875</v>
      </c>
      <c r="O45" s="9">
        <v>4</v>
      </c>
      <c r="P45" s="9">
        <v>11</v>
      </c>
      <c r="Q45" s="9">
        <v>4</v>
      </c>
      <c r="R45" s="9" t="s">
        <v>47</v>
      </c>
      <c r="S45" s="9">
        <v>10</v>
      </c>
      <c r="T45" s="9" t="s">
        <v>47</v>
      </c>
      <c r="U45" s="15"/>
      <c r="V45" s="15"/>
      <c r="W45" s="15"/>
      <c r="X45" s="15"/>
      <c r="Y45" s="15"/>
      <c r="Z45" s="10">
        <v>36.875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16">
        <f>N45+O45+P45+AA45+AB45+AC45</f>
        <v>36.875</v>
      </c>
      <c r="AI45" s="16">
        <f>AH45+IF(R45="ΠΑΤΡΕΩΝ",4,0)+IF(T45="ΠΑΤΡΕΩΝ",10,0)+IF(AE45="ΠΑΤΡΕΩΝ",AD45,0)+IF(AG45="ΠΑΤΡΕΩΝ",AF45,0)</f>
        <v>50.875</v>
      </c>
      <c r="AJ45" s="16">
        <f>AH45+IF(R45="ΔΥΤΙΚΗΣ ΑΧΑΪΑΣ",4,0)+IF(T45="ΔΥΤΙΚΗΣ ΑΧΑΪΑΣ",10,0)+IF(AE45="ΔΥΤΙΚΗΣ ΑΧΑΪΑΣ",AD45,0)+IF(AG45="ΔΥΤΙΚΗΣ ΑΧΑΪΑΣ",AF45,0)</f>
        <v>36.875</v>
      </c>
      <c r="AK45" s="16">
        <f>AH45+IF(R45="ΑΙΓΙΑΛΕΙΑΣ",4,0)+IF(T45="ΑΙΓΙΑΛΕΙΑΣ",10,0)+IF(AE45="ΑΙΓΙΑΛΕΙΑΣ",AD45,0)+IF(AG45="ΑΙΓΙΑΛΕΙΑΣ",AF45,0)</f>
        <v>36.875</v>
      </c>
      <c r="AL45" s="16">
        <f>AH45+IF(R45="ΕΡΥΜΑΝΘΟΥ",4,0)+IF(T45="ΕΡΥΜΑΝΘΟΥ",10,0)+IF(AE45="ΕΡΥΜΑΝΘΟΥ",AD45,0)+IF(AG45="ΕΡΥΜΑΝΘΟΥ",AF45,0)</f>
        <v>36.875</v>
      </c>
      <c r="AM45" s="16">
        <f>AH45+IF(R45="ΚΑΛΑΒΡΥΤΩΝ",4,0)+IF(T45="ΚΑΛΑΒΡΥΤΩΝ",10,0)+IF(AE45="ΚΑΛΑΒΡΥΤΩΝ",AD45,0)+IF(AG45="ΚΑΛΑΒΡΥΤΩΝ",AF45,0)</f>
        <v>36.875</v>
      </c>
    </row>
    <row r="46" spans="1:39">
      <c r="A46" s="15">
        <v>45</v>
      </c>
      <c r="B46" s="5" t="s">
        <v>38</v>
      </c>
      <c r="C46" s="5">
        <v>586202</v>
      </c>
      <c r="D46" s="5" t="s">
        <v>187</v>
      </c>
      <c r="E46" s="5" t="s">
        <v>168</v>
      </c>
      <c r="F46" s="5" t="s">
        <v>108</v>
      </c>
      <c r="G46" s="6">
        <v>20</v>
      </c>
      <c r="H46" s="6">
        <v>5</v>
      </c>
      <c r="I46" s="6">
        <v>12</v>
      </c>
      <c r="J46" s="18">
        <f>G46</f>
        <v>20</v>
      </c>
      <c r="K46" s="2">
        <f>IF(I46&gt;14,H46+1,H46)</f>
        <v>5</v>
      </c>
      <c r="L46" s="2">
        <f>J46+K46/12</f>
        <v>20.416666666666668</v>
      </c>
      <c r="M46" s="2">
        <f>TRUNC((IF(L46&gt;20,(L46-20)*2+10+15,(IF(L46&gt;10,(L46-10)*1.5+10,L46*1)))),3)</f>
        <v>25.832999999999998</v>
      </c>
      <c r="N46" s="6">
        <v>25.832999999999998</v>
      </c>
      <c r="O46" s="5">
        <v>6</v>
      </c>
      <c r="P46" s="5">
        <v>5</v>
      </c>
      <c r="Q46" s="5">
        <v>4</v>
      </c>
      <c r="R46" s="15" t="s">
        <v>67</v>
      </c>
      <c r="S46" s="5">
        <v>0</v>
      </c>
      <c r="T46" s="5">
        <v>0</v>
      </c>
      <c r="U46" s="15"/>
      <c r="V46" s="15"/>
      <c r="W46" s="15"/>
      <c r="X46" s="15"/>
      <c r="Y46" s="15"/>
      <c r="Z46" s="7">
        <v>36.625</v>
      </c>
      <c r="AA46" s="5">
        <v>0</v>
      </c>
      <c r="AB46" s="5">
        <v>0</v>
      </c>
      <c r="AC46" s="5">
        <v>0</v>
      </c>
      <c r="AD46" s="5">
        <v>0</v>
      </c>
      <c r="AE46" s="15">
        <v>0</v>
      </c>
      <c r="AF46" s="5">
        <v>0</v>
      </c>
      <c r="AG46" s="5">
        <v>0</v>
      </c>
      <c r="AH46" s="16">
        <f>N46+O46+P46+AA46+AB46+AC46</f>
        <v>36.832999999999998</v>
      </c>
      <c r="AI46" s="16">
        <f>AH46+IF(R46="ΠΑΤΡΕΩΝ",4,0)+IF(T46="ΠΑΤΡΕΩΝ",10,0)+IF(AE46="ΠΑΤΡΕΩΝ",AD46,0)+IF(AG46="ΠΑΤΡΕΩΝ",AF46,0)</f>
        <v>36.832999999999998</v>
      </c>
      <c r="AJ46" s="16">
        <f>AH46+IF(R46="ΔΥΤΙΚΗΣ ΑΧΑΪΑΣ",4,0)+IF(T46="ΔΥΤΙΚΗΣ ΑΧΑΪΑΣ",10,0)+IF(AE46="ΔΥΤΙΚΗΣ ΑΧΑΪΑΣ",AD46,0)+IF(AG46="ΔΥΤΙΚΗΣ ΑΧΑΪΑΣ",AF46,0)</f>
        <v>36.832999999999998</v>
      </c>
      <c r="AK46" s="16">
        <f>AH46+IF(R46="ΑΙΓΙΑΛΕΙΑΣ",4,0)+IF(T46="ΑΙΓΙΑΛΕΙΑΣ",10,0)+IF(AE46="ΑΙΓΙΑΛΕΙΑΣ",AD46,0)+IF(AG46="ΑΙΓΙΑΛΕΙΑΣ",AF46,0)</f>
        <v>40.832999999999998</v>
      </c>
      <c r="AL46" s="16">
        <f>AH46+IF(R46="ΕΡΥΜΑΝΘΟΥ",4,0)+IF(T46="ΕΡΥΜΑΝΘΟΥ",10,0)+IF(AE46="ΕΡΥΜΑΝΘΟΥ",AD46,0)+IF(AG46="ΕΡΥΜΑΝΘΟΥ",AF46,0)</f>
        <v>36.832999999999998</v>
      </c>
      <c r="AM46" s="16">
        <f>AH46+IF(R46="ΚΑΛΑΒΡΥΤΩΝ",4,0)+IF(T46="ΚΑΛΑΒΡΥΤΩΝ",10,0)+IF(AE46="ΚΑΛΑΒΡΥΤΩΝ",AD46,0)+IF(AG46="ΚΑΛΑΒΡΥΤΩΝ",AF46,0)</f>
        <v>36.832999999999998</v>
      </c>
    </row>
    <row r="47" spans="1:39">
      <c r="A47" s="15">
        <v>46</v>
      </c>
      <c r="B47" s="5" t="s">
        <v>38</v>
      </c>
      <c r="C47" s="5">
        <v>594266</v>
      </c>
      <c r="D47" s="5" t="s">
        <v>240</v>
      </c>
      <c r="E47" s="5" t="s">
        <v>55</v>
      </c>
      <c r="F47" s="5" t="s">
        <v>53</v>
      </c>
      <c r="G47" s="6">
        <v>17</v>
      </c>
      <c r="H47" s="6">
        <v>6</v>
      </c>
      <c r="I47" s="6">
        <v>4</v>
      </c>
      <c r="J47" s="18">
        <f>G47</f>
        <v>17</v>
      </c>
      <c r="K47" s="2">
        <f>IF(I47&gt;14,H47+1,H47)</f>
        <v>6</v>
      </c>
      <c r="L47" s="2">
        <f>J47+K47/12</f>
        <v>17.5</v>
      </c>
      <c r="M47" s="2">
        <f>TRUNC((IF(L47&gt;20,(L47-20)*2+10+15,(IF(L47&gt;10,(L47-10)*1.5+10,L47*1)))),3)</f>
        <v>21.25</v>
      </c>
      <c r="N47" s="6">
        <v>21.25</v>
      </c>
      <c r="O47" s="5">
        <v>4</v>
      </c>
      <c r="P47" s="5">
        <v>11</v>
      </c>
      <c r="Q47" s="5">
        <v>4</v>
      </c>
      <c r="R47" s="9" t="s">
        <v>47</v>
      </c>
      <c r="S47" s="5"/>
      <c r="T47" s="9"/>
      <c r="U47" s="15"/>
      <c r="V47" s="15"/>
      <c r="W47" s="15"/>
      <c r="X47" s="15"/>
      <c r="Y47" s="15"/>
      <c r="Z47" s="7">
        <v>36.25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16">
        <f>N47+O47+P47+AA47+AB47+AC47</f>
        <v>36.25</v>
      </c>
      <c r="AI47" s="16">
        <f>AH47+IF(R47="ΠΑΤΡΕΩΝ",4,0)+IF(T47="ΠΑΤΡΕΩΝ",10,0)+IF(AE47="ΠΑΤΡΕΩΝ",AD47,0)+IF(AG47="ΠΑΤΡΕΩΝ",AF47,0)</f>
        <v>40.25</v>
      </c>
      <c r="AJ47" s="16">
        <f>AH47+IF(R47="ΔΥΤΙΚΗΣ ΑΧΑΪΑΣ",4,0)+IF(T47="ΔΥΤΙΚΗΣ ΑΧΑΪΑΣ",10,0)+IF(AE47="ΔΥΤΙΚΗΣ ΑΧΑΪΑΣ",AD47,0)+IF(AG47="ΔΥΤΙΚΗΣ ΑΧΑΪΑΣ",AF47,0)</f>
        <v>36.25</v>
      </c>
      <c r="AK47" s="16">
        <f>AH47+IF(R47="ΑΙΓΙΑΛΕΙΑΣ",4,0)+IF(T47="ΑΙΓΙΑΛΕΙΑΣ",10,0)+IF(AE47="ΑΙΓΙΑΛΕΙΑΣ",AD47,0)+IF(AG47="ΑΙΓΙΑΛΕΙΑΣ",AF47,0)</f>
        <v>36.25</v>
      </c>
      <c r="AL47" s="16">
        <f>AH47+IF(R47="ΕΡΥΜΑΝΘΟΥ",4,0)+IF(T47="ΕΡΥΜΑΝΘΟΥ",10,0)+IF(AE47="ΕΡΥΜΑΝΘΟΥ",AD47,0)+IF(AG47="ΕΡΥΜΑΝΘΟΥ",AF47,0)</f>
        <v>36.25</v>
      </c>
      <c r="AM47" s="16">
        <f>AH47+IF(R47="ΚΑΛΑΒΡΥΤΩΝ",4,0)+IF(T47="ΚΑΛΑΒΡΥΤΩΝ",10,0)+IF(AE47="ΚΑΛΑΒΡΥΤΩΝ",AD47,0)+IF(AG47="ΚΑΛΑΒΡΥΤΩΝ",AF47,0)</f>
        <v>36.25</v>
      </c>
    </row>
    <row r="48" spans="1:39">
      <c r="A48" s="15">
        <v>47</v>
      </c>
      <c r="B48" s="9" t="s">
        <v>38</v>
      </c>
      <c r="C48" s="9">
        <v>582761</v>
      </c>
      <c r="D48" s="9" t="s">
        <v>275</v>
      </c>
      <c r="E48" s="9" t="s">
        <v>276</v>
      </c>
      <c r="F48" s="9" t="s">
        <v>219</v>
      </c>
      <c r="G48" s="6">
        <v>20</v>
      </c>
      <c r="H48" s="6">
        <v>11</v>
      </c>
      <c r="I48" s="6">
        <v>20</v>
      </c>
      <c r="J48" s="18">
        <f>G48</f>
        <v>20</v>
      </c>
      <c r="K48" s="2">
        <f>IF(I48&gt;14,H48+1,H48)</f>
        <v>12</v>
      </c>
      <c r="L48" s="2">
        <f>J48+K48/12</f>
        <v>21</v>
      </c>
      <c r="M48" s="2">
        <f>TRUNC((IF(L48&gt;20,(L48-20)*2+10+15,(IF(L48&gt;10,(L48-10)*1.5+10,L48*1)))),3)</f>
        <v>27</v>
      </c>
      <c r="N48" s="6">
        <v>27</v>
      </c>
      <c r="O48" s="9">
        <v>4</v>
      </c>
      <c r="P48" s="9">
        <v>5</v>
      </c>
      <c r="Q48" s="9">
        <v>4</v>
      </c>
      <c r="R48" s="15" t="s">
        <v>67</v>
      </c>
      <c r="S48" s="9">
        <v>10</v>
      </c>
      <c r="T48" s="15" t="s">
        <v>67</v>
      </c>
      <c r="U48" s="15"/>
      <c r="V48" s="15"/>
      <c r="W48" s="15"/>
      <c r="X48" s="15"/>
      <c r="Y48" s="15"/>
      <c r="Z48" s="10">
        <v>35.5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16">
        <f>N48+O48+P48+AA48+AB48+AC48</f>
        <v>36</v>
      </c>
      <c r="AI48" s="16">
        <f>AH48+IF(R48="ΠΑΤΡΕΩΝ",4,0)+IF(T48="ΠΑΤΡΕΩΝ",10,0)+IF(AE48="ΠΑΤΡΕΩΝ",AD48,0)+IF(AG48="ΠΑΤΡΕΩΝ",AF48,0)</f>
        <v>36</v>
      </c>
      <c r="AJ48" s="16">
        <f>AH48+IF(R48="ΔΥΤΙΚΗΣ ΑΧΑΪΑΣ",4,0)+IF(T48="ΔΥΤΙΚΗΣ ΑΧΑΪΑΣ",10,0)+IF(AE48="ΔΥΤΙΚΗΣ ΑΧΑΪΑΣ",AD48,0)+IF(AG48="ΔΥΤΙΚΗΣ ΑΧΑΪΑΣ",AF48,0)</f>
        <v>36</v>
      </c>
      <c r="AK48" s="16">
        <f>AH48+IF(R48="ΑΙΓΙΑΛΕΙΑΣ",4,0)+IF(T48="ΑΙΓΙΑΛΕΙΑΣ",10,0)+IF(AE48="ΑΙΓΙΑΛΕΙΑΣ",AD48,0)+IF(AG48="ΑΙΓΙΑΛΕΙΑΣ",AF48,0)</f>
        <v>50</v>
      </c>
      <c r="AL48" s="16">
        <f>AH48+IF(R48="ΕΡΥΜΑΝΘΟΥ",4,0)+IF(T48="ΕΡΥΜΑΝΘΟΥ",10,0)+IF(AE48="ΕΡΥΜΑΝΘΟΥ",AD48,0)+IF(AG48="ΕΡΥΜΑΝΘΟΥ",AF48,0)</f>
        <v>36</v>
      </c>
      <c r="AM48" s="16">
        <f>AH48+IF(R48="ΚΑΛΑΒΡΥΤΩΝ",4,0)+IF(T48="ΚΑΛΑΒΡΥΤΩΝ",10,0)+IF(AE48="ΚΑΛΑΒΡΥΤΩΝ",AD48,0)+IF(AG48="ΚΑΛΑΒΡΥΤΩΝ",AF48,0)</f>
        <v>36</v>
      </c>
    </row>
    <row r="49" spans="1:39">
      <c r="A49" s="15">
        <v>48</v>
      </c>
      <c r="B49" s="9" t="s">
        <v>38</v>
      </c>
      <c r="C49" s="9">
        <v>585781</v>
      </c>
      <c r="D49" s="9" t="s">
        <v>371</v>
      </c>
      <c r="E49" s="9" t="s">
        <v>163</v>
      </c>
      <c r="F49" s="9" t="s">
        <v>108</v>
      </c>
      <c r="G49" s="6">
        <v>20</v>
      </c>
      <c r="H49" s="6">
        <v>11</v>
      </c>
      <c r="I49" s="6">
        <v>7</v>
      </c>
      <c r="J49" s="18">
        <f>G49</f>
        <v>20</v>
      </c>
      <c r="K49" s="2">
        <f>IF(I49&gt;14,H49+1,H49)</f>
        <v>11</v>
      </c>
      <c r="L49" s="2">
        <f>J49+K49/12</f>
        <v>20.916666666666668</v>
      </c>
      <c r="M49" s="2">
        <f>TRUNC((IF(L49&gt;20,(L49-20)*2+10+15,(IF(L49&gt;10,(L49-10)*1.5+10,L49*1)))),3)</f>
        <v>26.832999999999998</v>
      </c>
      <c r="N49" s="6">
        <v>26.832999999999998</v>
      </c>
      <c r="O49" s="9">
        <v>4</v>
      </c>
      <c r="P49" s="9">
        <v>5</v>
      </c>
      <c r="Q49" s="9">
        <v>4</v>
      </c>
      <c r="R49" s="9" t="s">
        <v>47</v>
      </c>
      <c r="S49" s="9">
        <v>0</v>
      </c>
      <c r="T49" s="9">
        <v>0</v>
      </c>
      <c r="U49" s="15"/>
      <c r="V49" s="15"/>
      <c r="W49" s="15"/>
      <c r="X49" s="15"/>
      <c r="Y49" s="15"/>
      <c r="Z49" s="10">
        <v>35.375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16">
        <f>N49+O49+P49+AA49+AB49+AC49</f>
        <v>35.832999999999998</v>
      </c>
      <c r="AI49" s="16">
        <f>AH49+IF(R49="ΠΑΤΡΕΩΝ",4,0)+IF(T49="ΠΑΤΡΕΩΝ",10,0)+IF(AE49="ΠΑΤΡΕΩΝ",AD49,0)+IF(AG49="ΠΑΤΡΕΩΝ",AF49,0)</f>
        <v>39.832999999999998</v>
      </c>
      <c r="AJ49" s="16">
        <f>AH49+IF(R49="ΔΥΤΙΚΗΣ ΑΧΑΪΑΣ",4,0)+IF(T49="ΔΥΤΙΚΗΣ ΑΧΑΪΑΣ",10,0)+IF(AE49="ΔΥΤΙΚΗΣ ΑΧΑΪΑΣ",AD49,0)+IF(AG49="ΔΥΤΙΚΗΣ ΑΧΑΪΑΣ",AF49,0)</f>
        <v>35.832999999999998</v>
      </c>
      <c r="AK49" s="16">
        <f>AH49+IF(R49="ΑΙΓΙΑΛΕΙΑΣ",4,0)+IF(T49="ΑΙΓΙΑΛΕΙΑΣ",10,0)+IF(AE49="ΑΙΓΙΑΛΕΙΑΣ",AD49,0)+IF(AG49="ΑΙΓΙΑΛΕΙΑΣ",AF49,0)</f>
        <v>35.832999999999998</v>
      </c>
      <c r="AL49" s="16">
        <f>AH49+IF(R49="ΕΡΥΜΑΝΘΟΥ",4,0)+IF(T49="ΕΡΥΜΑΝΘΟΥ",10,0)+IF(AE49="ΕΡΥΜΑΝΘΟΥ",AD49,0)+IF(AG49="ΕΡΥΜΑΝΘΟΥ",AF49,0)</f>
        <v>35.832999999999998</v>
      </c>
      <c r="AM49" s="16">
        <f>AH49+IF(R49="ΚΑΛΑΒΡΥΤΩΝ",4,0)+IF(T49="ΚΑΛΑΒΡΥΤΩΝ",10,0)+IF(AE49="ΚΑΛΑΒΡΥΤΩΝ",AD49,0)+IF(AG49="ΚΑΛΑΒΡΥΤΩΝ",AF49,0)</f>
        <v>35.832999999999998</v>
      </c>
    </row>
    <row r="50" spans="1:39">
      <c r="A50" s="15">
        <v>49</v>
      </c>
      <c r="B50" s="9" t="s">
        <v>38</v>
      </c>
      <c r="C50" s="9">
        <v>593808</v>
      </c>
      <c r="D50" s="9" t="s">
        <v>367</v>
      </c>
      <c r="E50" s="9" t="s">
        <v>55</v>
      </c>
      <c r="F50" s="9" t="s">
        <v>111</v>
      </c>
      <c r="G50" s="6">
        <v>17</v>
      </c>
      <c r="H50" s="6">
        <v>1</v>
      </c>
      <c r="I50" s="6">
        <v>16</v>
      </c>
      <c r="J50" s="18">
        <f>G50</f>
        <v>17</v>
      </c>
      <c r="K50" s="2">
        <f>IF(I50&gt;14,H50+1,H50)</f>
        <v>2</v>
      </c>
      <c r="L50" s="2">
        <f>J50+K50/12</f>
        <v>17.166666666666668</v>
      </c>
      <c r="M50" s="2">
        <f>TRUNC((IF(L50&gt;20,(L50-20)*2+10+15,(IF(L50&gt;10,(L50-10)*1.5+10,L50*1)))),3)</f>
        <v>20.75</v>
      </c>
      <c r="N50" s="6">
        <v>20.75</v>
      </c>
      <c r="O50" s="9">
        <v>4</v>
      </c>
      <c r="P50" s="9">
        <v>11</v>
      </c>
      <c r="Q50" s="9">
        <v>4</v>
      </c>
      <c r="R50" s="9" t="s">
        <v>47</v>
      </c>
      <c r="S50" s="9">
        <v>10</v>
      </c>
      <c r="T50" s="9" t="s">
        <v>47</v>
      </c>
      <c r="U50" s="15"/>
      <c r="V50" s="15"/>
      <c r="W50" s="15"/>
      <c r="X50" s="15"/>
      <c r="Y50" s="15"/>
      <c r="Z50" s="10">
        <v>35.75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16">
        <f>N50+O50+P50+AA50+AB50+AC50</f>
        <v>35.75</v>
      </c>
      <c r="AI50" s="16">
        <f>AH50+IF(R50="ΠΑΤΡΕΩΝ",4,0)+IF(T50="ΠΑΤΡΕΩΝ",10,0)+IF(AE50="ΠΑΤΡΕΩΝ",AD50,0)+IF(AG50="ΠΑΤΡΕΩΝ",AF50,0)</f>
        <v>49.75</v>
      </c>
      <c r="AJ50" s="16">
        <f>AH50+IF(R50="ΔΥΤΙΚΗΣ ΑΧΑΪΑΣ",4,0)+IF(T50="ΔΥΤΙΚΗΣ ΑΧΑΪΑΣ",10,0)+IF(AE50="ΔΥΤΙΚΗΣ ΑΧΑΪΑΣ",AD50,0)+IF(AG50="ΔΥΤΙΚΗΣ ΑΧΑΪΑΣ",AF50,0)</f>
        <v>35.75</v>
      </c>
      <c r="AK50" s="16">
        <f>AH50+IF(R50="ΑΙΓΙΑΛΕΙΑΣ",4,0)+IF(T50="ΑΙΓΙΑΛΕΙΑΣ",10,0)+IF(AE50="ΑΙΓΙΑΛΕΙΑΣ",AD50,0)+IF(AG50="ΑΙΓΙΑΛΕΙΑΣ",AF50,0)</f>
        <v>35.75</v>
      </c>
      <c r="AL50" s="16">
        <f>AH50+IF(R50="ΕΡΥΜΑΝΘΟΥ",4,0)+IF(T50="ΕΡΥΜΑΝΘΟΥ",10,0)+IF(AE50="ΕΡΥΜΑΝΘΟΥ",AD50,0)+IF(AG50="ΕΡΥΜΑΝΘΟΥ",AF50,0)</f>
        <v>35.75</v>
      </c>
      <c r="AM50" s="16">
        <f>AH50+IF(R50="ΚΑΛΑΒΡΥΤΩΝ",4,0)+IF(T50="ΚΑΛΑΒΡΥΤΩΝ",10,0)+IF(AE50="ΚΑΛΑΒΡΥΤΩΝ",AD50,0)+IF(AG50="ΚΑΛΑΒΡΥΤΩΝ",AF50,0)</f>
        <v>35.75</v>
      </c>
    </row>
    <row r="51" spans="1:39">
      <c r="A51" s="15">
        <v>50</v>
      </c>
      <c r="B51" s="9" t="s">
        <v>38</v>
      </c>
      <c r="C51" s="9">
        <v>598516</v>
      </c>
      <c r="D51" s="9" t="s">
        <v>215</v>
      </c>
      <c r="E51" s="9" t="s">
        <v>89</v>
      </c>
      <c r="F51" s="9" t="s">
        <v>108</v>
      </c>
      <c r="G51" s="6">
        <v>17</v>
      </c>
      <c r="H51" s="6">
        <v>1</v>
      </c>
      <c r="I51" s="6">
        <v>14</v>
      </c>
      <c r="J51" s="18">
        <f>G51</f>
        <v>17</v>
      </c>
      <c r="K51" s="2">
        <f>IF(I51&gt;14,H51+1,H51)</f>
        <v>1</v>
      </c>
      <c r="L51" s="2">
        <f>J51+K51/12</f>
        <v>17.083333333333332</v>
      </c>
      <c r="M51" s="2">
        <f>TRUNC((IF(L51&gt;20,(L51-20)*2+10+15,(IF(L51&gt;10,(L51-10)*1.5+10,L51*1)))),3)</f>
        <v>20.625</v>
      </c>
      <c r="N51" s="6">
        <v>20.625</v>
      </c>
      <c r="O51" s="9">
        <v>4</v>
      </c>
      <c r="P51" s="9">
        <v>11</v>
      </c>
      <c r="Q51" s="9">
        <v>4</v>
      </c>
      <c r="R51" s="9" t="s">
        <v>47</v>
      </c>
      <c r="S51" s="9">
        <v>10</v>
      </c>
      <c r="T51" s="9" t="s">
        <v>47</v>
      </c>
      <c r="U51" s="15"/>
      <c r="V51" s="15"/>
      <c r="W51" s="15"/>
      <c r="X51" s="15"/>
      <c r="Y51" s="15"/>
      <c r="Z51" s="10">
        <v>35.625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16">
        <f>N51+O51+P51+AA51+AB51+AC51</f>
        <v>35.625</v>
      </c>
      <c r="AI51" s="16">
        <f>AH51+IF(R51="ΠΑΤΡΕΩΝ",4,0)+IF(T51="ΠΑΤΡΕΩΝ",10,0)+IF(AE51="ΠΑΤΡΕΩΝ",AD51,0)+IF(AG51="ΠΑΤΡΕΩΝ",AF51,0)</f>
        <v>49.625</v>
      </c>
      <c r="AJ51" s="16">
        <f>AH51+IF(R51="ΔΥΤΙΚΗΣ ΑΧΑΪΑΣ",4,0)+IF(T51="ΔΥΤΙΚΗΣ ΑΧΑΪΑΣ",10,0)+IF(AE51="ΔΥΤΙΚΗΣ ΑΧΑΪΑΣ",AD51,0)+IF(AG51="ΔΥΤΙΚΗΣ ΑΧΑΪΑΣ",AF51,0)</f>
        <v>35.625</v>
      </c>
      <c r="AK51" s="16">
        <f>AH51+IF(R51="ΑΙΓΙΑΛΕΙΑΣ",4,0)+IF(T51="ΑΙΓΙΑΛΕΙΑΣ",10,0)+IF(AE51="ΑΙΓΙΑΛΕΙΑΣ",AD51,0)+IF(AG51="ΑΙΓΙΑΛΕΙΑΣ",AF51,0)</f>
        <v>35.625</v>
      </c>
      <c r="AL51" s="16">
        <f>AH51+IF(R51="ΕΡΥΜΑΝΘΟΥ",4,0)+IF(T51="ΕΡΥΜΑΝΘΟΥ",10,0)+IF(AE51="ΕΡΥΜΑΝΘΟΥ",AD51,0)+IF(AG51="ΕΡΥΜΑΝΘΟΥ",AF51,0)</f>
        <v>35.625</v>
      </c>
      <c r="AM51" s="16">
        <f>AH51+IF(R51="ΚΑΛΑΒΡΥΤΩΝ",4,0)+IF(T51="ΚΑΛΑΒΡΥΤΩΝ",10,0)+IF(AE51="ΚΑΛΑΒΡΥΤΩΝ",AD51,0)+IF(AG51="ΚΑΛΑΒΡΥΤΩΝ",AF51,0)</f>
        <v>35.625</v>
      </c>
    </row>
    <row r="52" spans="1:39">
      <c r="A52" s="15">
        <v>51</v>
      </c>
      <c r="B52" s="15" t="s">
        <v>38</v>
      </c>
      <c r="C52" s="15">
        <v>594276</v>
      </c>
      <c r="D52" s="15" t="s">
        <v>50</v>
      </c>
      <c r="E52" s="15" t="s">
        <v>51</v>
      </c>
      <c r="F52" s="15">
        <v>1</v>
      </c>
      <c r="G52" s="23">
        <v>16</v>
      </c>
      <c r="H52" s="23">
        <v>9</v>
      </c>
      <c r="I52" s="23">
        <v>4</v>
      </c>
      <c r="J52" s="23">
        <f>G52</f>
        <v>16</v>
      </c>
      <c r="K52" s="1">
        <f>IF(I52&gt;14,H52+1,H52)</f>
        <v>9</v>
      </c>
      <c r="L52" s="1">
        <f>J52+K52/12</f>
        <v>16.75</v>
      </c>
      <c r="M52" s="1">
        <f>TRUNC((IF(L52&gt;20,(L52-20)*2+10+15,(IF(L52&gt;10,(L52-10)*1.5+10,L52*1)))),3)</f>
        <v>20.125</v>
      </c>
      <c r="N52" s="17">
        <v>20.125</v>
      </c>
      <c r="O52" s="15">
        <v>4</v>
      </c>
      <c r="P52" s="15">
        <v>11</v>
      </c>
      <c r="Q52" s="15">
        <v>0</v>
      </c>
      <c r="R52" s="15"/>
      <c r="S52" s="15">
        <v>10</v>
      </c>
      <c r="T52" s="15" t="s">
        <v>47</v>
      </c>
      <c r="U52" s="15" t="s">
        <v>42</v>
      </c>
      <c r="V52" s="15">
        <v>0</v>
      </c>
      <c r="W52" s="15">
        <v>0</v>
      </c>
      <c r="X52" s="15">
        <v>0</v>
      </c>
      <c r="Y52" s="15">
        <v>1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6">
        <f>N52+O52+P52+AA52+AB52+AC52</f>
        <v>35.125</v>
      </c>
      <c r="AI52" s="15">
        <f>AH52+IF(R52="ΠΑΤΡΕΩΝ",4,0)+IF(T52="ΠΑΤΡΕΩΝ",10,0)+IF(AE52="ΠΑΤΡΕΩΝ",AD52,0)+IF(AG52="ΠΑΤΡΕΩΝ",AF52,0)</f>
        <v>45.125</v>
      </c>
      <c r="AJ52" s="15">
        <f>AH52+IF(R52="ΔΥΤΙΚΗΣ ΑΧΑΪΑΣ",4,0)+IF(T52="ΔΥΤΙΚΗΣ ΑΧΑΪΑΣ",10,0)+IF(AE52="ΔΥΤΙΚΗΣ ΑΧΑΪΑΣ",AD52,0)+IF(AG52="ΔΥΤΙΚΗΣ ΑΧΑΪΑΣ",AF52,0)</f>
        <v>35.125</v>
      </c>
      <c r="AK52" s="15">
        <f>AH52+IF(R52="ΑΙΓΙΑΛΕΙΑΣ",4,0)+IF(T52="ΑΙΓΙΑΛΕΙΑΣ",10,0)+IF(AE52="ΑΙΓΙΑΛΕΙΑΣ",AD52,0)+IF(AG52="ΑΙΓΙΑΛΕΙΑΣ",AF52,0)</f>
        <v>35.125</v>
      </c>
      <c r="AL52" s="15">
        <f>AH52+IF(R52="ΕΡΥΜΑΝΘΟΥ",4,0)+IF(T52="ΕΡΥΜΑΝΘΟΥ",10,0)+IF(AE52="ΕΡΥΜΑΝΘΟΥ",AD52,0)+IF(AG52="ΕΡΥΜΑΝΘΟΥ",AF52,0)</f>
        <v>35.125</v>
      </c>
      <c r="AM52" s="15">
        <f>AH52+IF(R52="ΚΑΛΑΒΡΥΤΩΝ",4,0)+IF(T52="ΚΑΛΑΒΡΥΤΩΝ",10,0)+IF(AE52="ΚΑΛΑΒΡΥΤΩΝ",AD52,0)+IF(AG52="ΚΑΛΑΒΡΥΤΩΝ",AF52,0)</f>
        <v>35.125</v>
      </c>
    </row>
    <row r="53" spans="1:39">
      <c r="A53" s="15">
        <v>52</v>
      </c>
      <c r="B53" s="5" t="s">
        <v>38</v>
      </c>
      <c r="C53" s="5">
        <v>580951</v>
      </c>
      <c r="D53" s="5" t="s">
        <v>424</v>
      </c>
      <c r="E53" s="5" t="s">
        <v>292</v>
      </c>
      <c r="F53" s="5" t="s">
        <v>59</v>
      </c>
      <c r="G53" s="6">
        <v>24</v>
      </c>
      <c r="H53" s="6">
        <v>9</v>
      </c>
      <c r="I53" s="6">
        <v>15</v>
      </c>
      <c r="J53" s="18">
        <f>G53</f>
        <v>24</v>
      </c>
      <c r="K53" s="2">
        <f>IF(I53&gt;14,H53+1,H53)</f>
        <v>10</v>
      </c>
      <c r="L53" s="2">
        <f>J53+K53/12</f>
        <v>24.833333333333332</v>
      </c>
      <c r="M53" s="2">
        <f>TRUNC((IF(L53&gt;20,(L53-20)*2+10+15,(IF(L53&gt;10,(L53-10)*1.5+10,L53*1)))),3)</f>
        <v>34.665999999999997</v>
      </c>
      <c r="N53" s="6">
        <v>34.659999999999997</v>
      </c>
      <c r="O53" s="6">
        <v>0</v>
      </c>
      <c r="P53" s="6">
        <v>0</v>
      </c>
      <c r="Q53" s="6">
        <v>0</v>
      </c>
      <c r="R53" s="17">
        <v>0</v>
      </c>
      <c r="S53" s="5">
        <v>0</v>
      </c>
      <c r="T53" s="15">
        <v>0</v>
      </c>
      <c r="U53" s="15"/>
      <c r="V53" s="15"/>
      <c r="W53" s="15"/>
      <c r="X53" s="15"/>
      <c r="Y53" s="15"/>
      <c r="Z53" s="7">
        <v>49.5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16">
        <f>N53+O53+P53+AA53+AB53+AC53</f>
        <v>34.659999999999997</v>
      </c>
      <c r="AI53" s="16">
        <f>AH53+IF(R53="ΠΑΤΡΕΩΝ",4,0)+IF(T53="ΠΑΤΡΕΩΝ",10,0)+IF(AE53="ΠΑΤΡΕΩΝ",AD53,0)+IF(AG53="ΠΑΤΡΕΩΝ",AF53,0)</f>
        <v>34.659999999999997</v>
      </c>
      <c r="AJ53" s="16">
        <f>AH53+IF(R53="ΔΥΤΙΚΗΣ ΑΧΑΪΑΣ",4,0)+IF(T53="ΔΥΤΙΚΗΣ ΑΧΑΪΑΣ",10,0)+IF(AE53="ΔΥΤΙΚΗΣ ΑΧΑΪΑΣ",AD53,0)+IF(AG53="ΔΥΤΙΚΗΣ ΑΧΑΪΑΣ",AF53,0)</f>
        <v>34.659999999999997</v>
      </c>
      <c r="AK53" s="16">
        <f>AH53+IF(R53="ΑΙΓΙΑΛΕΙΑΣ",4,0)+IF(T53="ΑΙΓΙΑΛΕΙΑΣ",10,0)+IF(AE53="ΑΙΓΙΑΛΕΙΑΣ",AD53,0)+IF(AG53="ΑΙΓΙΑΛΕΙΑΣ",AF53,0)</f>
        <v>34.659999999999997</v>
      </c>
      <c r="AL53" s="16">
        <f>AH53+IF(R53="ΕΡΥΜΑΝΘΟΥ",4,0)+IF(T53="ΕΡΥΜΑΝΘΟΥ",10,0)+IF(AE53="ΕΡΥΜΑΝΘΟΥ",AD53,0)+IF(AG53="ΕΡΥΜΑΝΘΟΥ",AF53,0)</f>
        <v>34.659999999999997</v>
      </c>
      <c r="AM53" s="16">
        <f>AH53+IF(R53="ΚΑΛΑΒΡΥΤΩΝ",4,0)+IF(T53="ΚΑΛΑΒΡΥΤΩΝ",10,0)+IF(AE53="ΚΑΛΑΒΡΥΤΩΝ",AD53,0)+IF(AG53="ΚΑΛΑΒΡΥΤΩΝ",AF53,0)</f>
        <v>34.659999999999997</v>
      </c>
    </row>
    <row r="54" spans="1:39">
      <c r="A54" s="15">
        <v>53</v>
      </c>
      <c r="B54" s="5" t="s">
        <v>38</v>
      </c>
      <c r="C54" s="5">
        <v>601024</v>
      </c>
      <c r="D54" s="5" t="s">
        <v>119</v>
      </c>
      <c r="E54" s="5" t="s">
        <v>120</v>
      </c>
      <c r="F54" s="5" t="s">
        <v>121</v>
      </c>
      <c r="G54" s="6">
        <v>16</v>
      </c>
      <c r="H54" s="6">
        <v>3</v>
      </c>
      <c r="I54" s="6">
        <v>16</v>
      </c>
      <c r="J54" s="18">
        <f>G54</f>
        <v>16</v>
      </c>
      <c r="K54" s="2">
        <f>IF(I54&gt;14,H54+1,H54)</f>
        <v>4</v>
      </c>
      <c r="L54" s="2">
        <f>J54+K54/12</f>
        <v>16.333333333333332</v>
      </c>
      <c r="M54" s="2">
        <f>TRUNC((IF(L54&gt;20,(L54-20)*2+10+15,(IF(L54&gt;10,(L54-10)*1.5+10,L54*1)))),3)</f>
        <v>19.5</v>
      </c>
      <c r="N54" s="6">
        <v>19.5</v>
      </c>
      <c r="O54" s="5">
        <v>4</v>
      </c>
      <c r="P54" s="5">
        <v>11</v>
      </c>
      <c r="Q54" s="5">
        <v>4</v>
      </c>
      <c r="R54" s="9" t="s">
        <v>47</v>
      </c>
      <c r="S54" s="5">
        <v>0</v>
      </c>
      <c r="T54" s="5">
        <v>0</v>
      </c>
      <c r="U54" s="15"/>
      <c r="V54" s="15"/>
      <c r="W54" s="15"/>
      <c r="X54" s="15"/>
      <c r="Y54" s="15"/>
      <c r="Z54" s="7">
        <v>28.5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16">
        <f>N54+O54+P54+AA54+AB54+AC54</f>
        <v>34.5</v>
      </c>
      <c r="AI54" s="16">
        <f>AH54+IF(R54="ΠΑΤΡΕΩΝ",4,0)+IF(T54="ΠΑΤΡΕΩΝ",10,0)+IF(AE54="ΠΑΤΡΕΩΝ",AD54,0)+IF(AG54="ΠΑΤΡΕΩΝ",AF54,0)</f>
        <v>38.5</v>
      </c>
      <c r="AJ54" s="16">
        <f>AH54+IF(R54="ΔΥΤΙΚΗΣ ΑΧΑΪΑΣ",4,0)+IF(T54="ΔΥΤΙΚΗΣ ΑΧΑΪΑΣ",10,0)+IF(AE54="ΔΥΤΙΚΗΣ ΑΧΑΪΑΣ",AD54,0)+IF(AG54="ΔΥΤΙΚΗΣ ΑΧΑΪΑΣ",AF54,0)</f>
        <v>34.5</v>
      </c>
      <c r="AK54" s="16">
        <f>AH54+IF(R54="ΑΙΓΙΑΛΕΙΑΣ",4,0)+IF(T54="ΑΙΓΙΑΛΕΙΑΣ",10,0)+IF(AE54="ΑΙΓΙΑΛΕΙΑΣ",AD54,0)+IF(AG54="ΑΙΓΙΑΛΕΙΑΣ",AF54,0)</f>
        <v>34.5</v>
      </c>
      <c r="AL54" s="16">
        <f>AH54+IF(R54="ΕΡΥΜΑΝΘΟΥ",4,0)+IF(T54="ΕΡΥΜΑΝΘΟΥ",10,0)+IF(AE54="ΕΡΥΜΑΝΘΟΥ",AD54,0)+IF(AG54="ΕΡΥΜΑΝΘΟΥ",AF54,0)</f>
        <v>34.5</v>
      </c>
      <c r="AM54" s="16">
        <f>AH54+IF(R54="ΚΑΛΑΒΡΥΤΩΝ",4,0)+IF(T54="ΚΑΛΑΒΡΥΤΩΝ",10,0)+IF(AE54="ΚΑΛΑΒΡΥΤΩΝ",AD54,0)+IF(AG54="ΚΑΛΑΒΡΥΤΩΝ",AF54,0)</f>
        <v>34.5</v>
      </c>
    </row>
    <row r="55" spans="1:39">
      <c r="A55" s="15">
        <v>54</v>
      </c>
      <c r="B55" s="9" t="s">
        <v>38</v>
      </c>
      <c r="C55" s="9">
        <v>613323</v>
      </c>
      <c r="D55" s="9" t="s">
        <v>300</v>
      </c>
      <c r="E55" s="9" t="s">
        <v>111</v>
      </c>
      <c r="F55" s="9" t="s">
        <v>59</v>
      </c>
      <c r="G55" s="6">
        <v>13</v>
      </c>
      <c r="H55" s="6">
        <v>0</v>
      </c>
      <c r="I55" s="6">
        <v>6</v>
      </c>
      <c r="J55" s="18">
        <f>G55</f>
        <v>13</v>
      </c>
      <c r="K55" s="2">
        <f>IF(I55&gt;14,H55+1,H55)</f>
        <v>0</v>
      </c>
      <c r="L55" s="2">
        <f>J55+K55/12</f>
        <v>13</v>
      </c>
      <c r="M55" s="2">
        <f>TRUNC((IF(L55&gt;20,(L55-20)*2+10+15,(IF(L55&gt;10,(L55-10)*1.5+10,L55*1)))),3)</f>
        <v>14.5</v>
      </c>
      <c r="N55" s="6">
        <v>14.5</v>
      </c>
      <c r="O55" s="9">
        <v>0</v>
      </c>
      <c r="P55" s="9">
        <v>0</v>
      </c>
      <c r="Q55" s="9">
        <v>4</v>
      </c>
      <c r="R55" s="9" t="s">
        <v>47</v>
      </c>
      <c r="S55" s="9">
        <v>0</v>
      </c>
      <c r="T55" s="9">
        <v>0</v>
      </c>
      <c r="U55" s="15"/>
      <c r="V55" s="15"/>
      <c r="W55" s="15"/>
      <c r="X55" s="15"/>
      <c r="Y55" s="15"/>
      <c r="Z55" s="10">
        <v>34.5</v>
      </c>
      <c r="AA55" s="9">
        <v>0</v>
      </c>
      <c r="AB55" s="9">
        <v>0</v>
      </c>
      <c r="AC55" s="9">
        <v>20</v>
      </c>
      <c r="AD55" s="9">
        <v>0</v>
      </c>
      <c r="AE55" s="9">
        <v>0</v>
      </c>
      <c r="AF55" s="9">
        <v>0</v>
      </c>
      <c r="AG55" s="9">
        <v>0</v>
      </c>
      <c r="AH55" s="16">
        <f>N55+O55+P55+AA55+AB55+AC55</f>
        <v>34.5</v>
      </c>
      <c r="AI55" s="16">
        <f>AH55+IF(R55="ΠΑΤΡΕΩΝ",4,0)+IF(T55="ΠΑΤΡΕΩΝ",10,0)+IF(AE55="ΠΑΤΡΕΩΝ",AD55,0)+IF(AG55="ΠΑΤΡΕΩΝ",AF55,0)</f>
        <v>38.5</v>
      </c>
      <c r="AJ55" s="16">
        <f>AH55+IF(R55="ΔΥΤΙΚΗΣ ΑΧΑΪΑΣ",4,0)+IF(T55="ΔΥΤΙΚΗΣ ΑΧΑΪΑΣ",10,0)+IF(AE55="ΔΥΤΙΚΗΣ ΑΧΑΪΑΣ",AD55,0)+IF(AG55="ΔΥΤΙΚΗΣ ΑΧΑΪΑΣ",AF55,0)</f>
        <v>34.5</v>
      </c>
      <c r="AK55" s="16">
        <f>AH55+IF(R55="ΑΙΓΙΑΛΕΙΑΣ",4,0)+IF(T55="ΑΙΓΙΑΛΕΙΑΣ",10,0)+IF(AE55="ΑΙΓΙΑΛΕΙΑΣ",AD55,0)+IF(AG55="ΑΙΓΙΑΛΕΙΑΣ",AF55,0)</f>
        <v>34.5</v>
      </c>
      <c r="AL55" s="16">
        <f>AH55+IF(R55="ΕΡΥΜΑΝΘΟΥ",4,0)+IF(T55="ΕΡΥΜΑΝΘΟΥ",10,0)+IF(AE55="ΕΡΥΜΑΝΘΟΥ",AD55,0)+IF(AG55="ΕΡΥΜΑΝΘΟΥ",AF55,0)</f>
        <v>34.5</v>
      </c>
      <c r="AM55" s="16">
        <f>AH55+IF(R55="ΚΑΛΑΒΡΥΤΩΝ",4,0)+IF(T55="ΚΑΛΑΒΡΥΤΩΝ",10,0)+IF(AE55="ΚΑΛΑΒΡΥΤΩΝ",AD55,0)+IF(AG55="ΚΑΛΑΒΡΥΤΩΝ",AF55,0)</f>
        <v>34.5</v>
      </c>
    </row>
    <row r="56" spans="1:39">
      <c r="A56" s="15">
        <v>55</v>
      </c>
      <c r="B56" s="5" t="s">
        <v>38</v>
      </c>
      <c r="C56" s="5">
        <v>601033</v>
      </c>
      <c r="D56" s="5" t="s">
        <v>334</v>
      </c>
      <c r="E56" s="5" t="s">
        <v>120</v>
      </c>
      <c r="F56" s="5" t="s">
        <v>335</v>
      </c>
      <c r="G56" s="6">
        <v>16</v>
      </c>
      <c r="H56" s="6">
        <v>3</v>
      </c>
      <c r="I56" s="6">
        <v>15</v>
      </c>
      <c r="J56" s="18">
        <f>G56</f>
        <v>16</v>
      </c>
      <c r="K56" s="2">
        <f>IF(I56&gt;14,H56+1,H56)</f>
        <v>4</v>
      </c>
      <c r="L56" s="2">
        <f>J56+K56/12</f>
        <v>16.333333333333332</v>
      </c>
      <c r="M56" s="2">
        <f>TRUNC((IF(L56&gt;20,(L56-20)*2+10+15,(IF(L56&gt;10,(L56-10)*1.5+10,L56*1)))),3)</f>
        <v>19.5</v>
      </c>
      <c r="N56" s="6">
        <v>19.5</v>
      </c>
      <c r="O56" s="5">
        <v>4</v>
      </c>
      <c r="P56" s="5">
        <v>11</v>
      </c>
      <c r="Q56" s="6">
        <v>4</v>
      </c>
      <c r="R56" s="6" t="s">
        <v>47</v>
      </c>
      <c r="S56" s="5">
        <v>10</v>
      </c>
      <c r="T56" s="9" t="s">
        <v>47</v>
      </c>
      <c r="U56" s="15"/>
      <c r="V56" s="15"/>
      <c r="W56" s="15"/>
      <c r="X56" s="15"/>
      <c r="Y56" s="15"/>
      <c r="Z56" s="7">
        <v>34.375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16">
        <f>N56+O56+P56+AA56+AB56+AC56</f>
        <v>34.5</v>
      </c>
      <c r="AI56" s="16">
        <f>AH56+IF(R56="ΠΑΤΡΕΩΝ",4,0)+IF(T56="ΠΑΤΡΕΩΝ",10,0)+IF(AE56="ΠΑΤΡΕΩΝ",AD56,0)+IF(AG56="ΠΑΤΡΕΩΝ",AF56,0)</f>
        <v>48.5</v>
      </c>
      <c r="AJ56" s="16">
        <f>AH56+IF(R56="ΔΥΤΙΚΗΣ ΑΧΑΪΑΣ",4,0)+IF(T56="ΔΥΤΙΚΗΣ ΑΧΑΪΑΣ",10,0)+IF(AE56="ΔΥΤΙΚΗΣ ΑΧΑΪΑΣ",AD56,0)+IF(AG56="ΔΥΤΙΚΗΣ ΑΧΑΪΑΣ",AF56,0)</f>
        <v>34.5</v>
      </c>
      <c r="AK56" s="16">
        <f>AH56+IF(R56="ΑΙΓΙΑΛΕΙΑΣ",4,0)+IF(T56="ΑΙΓΙΑΛΕΙΑΣ",10,0)+IF(AE56="ΑΙΓΙΑΛΕΙΑΣ",AD56,0)+IF(AG56="ΑΙΓΙΑΛΕΙΑΣ",AF56,0)</f>
        <v>34.5</v>
      </c>
      <c r="AL56" s="16">
        <f>AH56+IF(R56="ΕΡΥΜΑΝΘΟΥ",4,0)+IF(T56="ΕΡΥΜΑΝΘΟΥ",10,0)+IF(AE56="ΕΡΥΜΑΝΘΟΥ",AD56,0)+IF(AG56="ΕΡΥΜΑΝΘΟΥ",AF56,0)</f>
        <v>34.5</v>
      </c>
      <c r="AM56" s="16">
        <f>AH56+IF(R56="ΚΑΛΑΒΡΥΤΩΝ",4,0)+IF(T56="ΚΑΛΑΒΡΥΤΩΝ",10,0)+IF(AE56="ΚΑΛΑΒΡΥΤΩΝ",AD56,0)+IF(AG56="ΚΑΛΑΒΡΥΤΩΝ",AF56,0)</f>
        <v>34.5</v>
      </c>
    </row>
    <row r="57" spans="1:39">
      <c r="A57" s="15">
        <v>56</v>
      </c>
      <c r="B57" s="5" t="s">
        <v>38</v>
      </c>
      <c r="C57" s="5">
        <v>600775</v>
      </c>
      <c r="D57" s="5" t="s">
        <v>153</v>
      </c>
      <c r="E57" s="5" t="s">
        <v>55</v>
      </c>
      <c r="F57" s="5" t="s">
        <v>154</v>
      </c>
      <c r="G57" s="6">
        <v>16</v>
      </c>
      <c r="H57" s="6">
        <v>2</v>
      </c>
      <c r="I57" s="6">
        <v>0</v>
      </c>
      <c r="J57" s="18">
        <f>G57</f>
        <v>16</v>
      </c>
      <c r="K57" s="2">
        <f>IF(I57&gt;14,H57+1,H57)</f>
        <v>2</v>
      </c>
      <c r="L57" s="2">
        <f>J57+K57/12</f>
        <v>16.166666666666668</v>
      </c>
      <c r="M57" s="2">
        <f>TRUNC((IF(L57&gt;20,(L57-20)*2+10+15,(IF(L57&gt;10,(L57-10)*1.5+10,L57*1)))),3)</f>
        <v>19.25</v>
      </c>
      <c r="N57" s="6">
        <v>19.25</v>
      </c>
      <c r="O57" s="5">
        <v>4</v>
      </c>
      <c r="P57" s="5">
        <v>11</v>
      </c>
      <c r="Q57" s="6">
        <v>4</v>
      </c>
      <c r="R57" s="6" t="s">
        <v>47</v>
      </c>
      <c r="S57" s="5">
        <v>10</v>
      </c>
      <c r="T57" s="9" t="s">
        <v>47</v>
      </c>
      <c r="U57" s="15"/>
      <c r="V57" s="15"/>
      <c r="W57" s="15"/>
      <c r="X57" s="15"/>
      <c r="Y57" s="15"/>
      <c r="Z57" s="5">
        <v>39.25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16">
        <f>N57+O57+P57+AA57+AB57+AC57</f>
        <v>34.25</v>
      </c>
      <c r="AI57" s="16">
        <f>AH57+IF(R57="ΠΑΤΡΕΩΝ",4,0)+IF(T57="ΠΑΤΡΕΩΝ",10,0)+IF(AE57="ΠΑΤΡΕΩΝ",AD57,0)+IF(AG57="ΠΑΤΡΕΩΝ",AF57,0)</f>
        <v>48.25</v>
      </c>
      <c r="AJ57" s="16">
        <f>AH57+IF(R57="ΔΥΤΙΚΗΣ ΑΧΑΪΑΣ",4,0)+IF(T57="ΔΥΤΙΚΗΣ ΑΧΑΪΑΣ",10,0)+IF(AE57="ΔΥΤΙΚΗΣ ΑΧΑΪΑΣ",AD57,0)+IF(AG57="ΔΥΤΙΚΗΣ ΑΧΑΪΑΣ",AF57,0)</f>
        <v>34.25</v>
      </c>
      <c r="AK57" s="16">
        <f>AH57+IF(R57="ΑΙΓΙΑΛΕΙΑΣ",4,0)+IF(T57="ΑΙΓΙΑΛΕΙΑΣ",10,0)+IF(AE57="ΑΙΓΙΑΛΕΙΑΣ",AD57,0)+IF(AG57="ΑΙΓΙΑΛΕΙΑΣ",AF57,0)</f>
        <v>34.25</v>
      </c>
      <c r="AL57" s="16">
        <f>AH57+IF(R57="ΕΡΥΜΑΝΘΟΥ",4,0)+IF(T57="ΕΡΥΜΑΝΘΟΥ",10,0)+IF(AE57="ΕΡΥΜΑΝΘΟΥ",AD57,0)+IF(AG57="ΕΡΥΜΑΝΘΟΥ",AF57,0)</f>
        <v>34.25</v>
      </c>
      <c r="AM57" s="16">
        <f>AH57+IF(R57="ΚΑΛΑΒΡΥΤΩΝ",4,0)+IF(T57="ΚΑΛΑΒΡΥΤΩΝ",10,0)+IF(AE57="ΚΑΛΑΒΡΥΤΩΝ",AD57,0)+IF(AG57="ΚΑΛΑΒΡΥΤΩΝ",AF57,0)</f>
        <v>34.25</v>
      </c>
    </row>
    <row r="58" spans="1:39">
      <c r="A58" s="15">
        <v>57</v>
      </c>
      <c r="B58" s="9" t="s">
        <v>38</v>
      </c>
      <c r="C58" s="9">
        <v>615013</v>
      </c>
      <c r="D58" s="9" t="s">
        <v>233</v>
      </c>
      <c r="E58" s="9" t="s">
        <v>103</v>
      </c>
      <c r="F58" s="9" t="s">
        <v>93</v>
      </c>
      <c r="G58" s="6">
        <v>10</v>
      </c>
      <c r="H58" s="6">
        <v>9</v>
      </c>
      <c r="I58" s="6">
        <v>26</v>
      </c>
      <c r="J58" s="18">
        <f>G58</f>
        <v>10</v>
      </c>
      <c r="K58" s="2">
        <f>IF(I58&gt;14,H58+1,H58)</f>
        <v>10</v>
      </c>
      <c r="L58" s="2">
        <f>J58+K58/12</f>
        <v>10.833333333333334</v>
      </c>
      <c r="M58" s="2">
        <f>TRUNC((IF(L58&gt;20,(L58-20)*2+10+15,(IF(L58&gt;10,(L58-10)*1.5+10,L58*1)))),3)</f>
        <v>11.25</v>
      </c>
      <c r="N58" s="6">
        <v>11.25</v>
      </c>
      <c r="O58" s="9">
        <v>4</v>
      </c>
      <c r="P58" s="9">
        <v>19</v>
      </c>
      <c r="Q58" s="9">
        <v>4</v>
      </c>
      <c r="R58" s="9" t="s">
        <v>47</v>
      </c>
      <c r="S58" s="9">
        <v>0</v>
      </c>
      <c r="T58" s="9">
        <v>0</v>
      </c>
      <c r="U58" s="15"/>
      <c r="V58" s="15"/>
      <c r="W58" s="15"/>
      <c r="X58" s="15"/>
      <c r="Y58" s="15"/>
      <c r="Z58" s="10">
        <v>33.832999999999998</v>
      </c>
      <c r="AA58" s="9">
        <v>0</v>
      </c>
      <c r="AB58" s="9">
        <v>0</v>
      </c>
      <c r="AC58" s="9">
        <v>0</v>
      </c>
      <c r="AD58" s="9">
        <v>3</v>
      </c>
      <c r="AE58" s="9" t="s">
        <v>47</v>
      </c>
      <c r="AF58" s="9">
        <v>0</v>
      </c>
      <c r="AG58" s="9">
        <v>0</v>
      </c>
      <c r="AH58" s="16">
        <f>N58+O58+P58+AA58+AB58+AC58</f>
        <v>34.25</v>
      </c>
      <c r="AI58" s="16">
        <f>AH58+IF(R58="ΠΑΤΡΕΩΝ",4,0)+IF(T58="ΠΑΤΡΕΩΝ",10,0)+IF(AE58="ΠΑΤΡΕΩΝ",AD58,0)+IF(AG58="ΠΑΤΡΕΩΝ",AF58,0)</f>
        <v>41.25</v>
      </c>
      <c r="AJ58" s="16">
        <f>AH58+IF(R58="ΔΥΤΙΚΗΣ ΑΧΑΪΑΣ",4,0)+IF(T58="ΔΥΤΙΚΗΣ ΑΧΑΪΑΣ",10,0)+IF(AE58="ΔΥΤΙΚΗΣ ΑΧΑΪΑΣ",AD58,0)+IF(AG58="ΔΥΤΙΚΗΣ ΑΧΑΪΑΣ",AF58,0)</f>
        <v>34.25</v>
      </c>
      <c r="AK58" s="16">
        <f>AH58+IF(R58="ΑΙΓΙΑΛΕΙΑΣ",4,0)+IF(T58="ΑΙΓΙΑΛΕΙΑΣ",10,0)+IF(AE58="ΑΙΓΙΑΛΕΙΑΣ",AD58,0)+IF(AG58="ΑΙΓΙΑΛΕΙΑΣ",AF58,0)</f>
        <v>34.25</v>
      </c>
      <c r="AL58" s="16">
        <f>AH58+IF(R58="ΕΡΥΜΑΝΘΟΥ",4,0)+IF(T58="ΕΡΥΜΑΝΘΟΥ",10,0)+IF(AE58="ΕΡΥΜΑΝΘΟΥ",AD58,0)+IF(AG58="ΕΡΥΜΑΝΘΟΥ",AF58,0)</f>
        <v>34.25</v>
      </c>
      <c r="AM58" s="16">
        <f>AH58+IF(R58="ΚΑΛΑΒΡΥΤΩΝ",4,0)+IF(T58="ΚΑΛΑΒΡΥΤΩΝ",10,0)+IF(AE58="ΚΑΛΑΒΡΥΤΩΝ",AD58,0)+IF(AG58="ΚΑΛΑΒΡΥΤΩΝ",AF58,0)</f>
        <v>34.25</v>
      </c>
    </row>
    <row r="59" spans="1:39">
      <c r="A59" s="15">
        <v>58</v>
      </c>
      <c r="B59" s="15" t="s">
        <v>38</v>
      </c>
      <c r="C59" s="15">
        <v>585770</v>
      </c>
      <c r="D59" s="15" t="s">
        <v>94</v>
      </c>
      <c r="E59" s="15" t="s">
        <v>95</v>
      </c>
      <c r="F59" s="15"/>
      <c r="G59" s="23">
        <v>22</v>
      </c>
      <c r="H59" s="23">
        <v>6</v>
      </c>
      <c r="I59" s="23">
        <v>24</v>
      </c>
      <c r="J59" s="23">
        <f>G59</f>
        <v>22</v>
      </c>
      <c r="K59" s="1">
        <f>IF(I59&gt;14,H59+1,H59)</f>
        <v>7</v>
      </c>
      <c r="L59" s="1">
        <f>J59+K59/12</f>
        <v>22.583333333333332</v>
      </c>
      <c r="M59" s="1">
        <f>TRUNC((IF(L59&gt;20,(L59-20)*2+10+15,(IF(L59&gt;10,(L59-10)*1.5+10,L59*1)))),3)</f>
        <v>30.166</v>
      </c>
      <c r="N59" s="17">
        <v>30.166</v>
      </c>
      <c r="O59" s="15">
        <v>4</v>
      </c>
      <c r="P59" s="15"/>
      <c r="Q59" s="15">
        <v>4</v>
      </c>
      <c r="R59" s="15" t="s">
        <v>67</v>
      </c>
      <c r="S59" s="15">
        <v>0</v>
      </c>
      <c r="T59" s="15"/>
      <c r="U59" s="15"/>
      <c r="V59" s="15"/>
      <c r="W59" s="15"/>
      <c r="X59" s="15"/>
      <c r="Y59" s="15"/>
      <c r="Z59" s="15"/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16">
        <f>N59+O59+P59+AA59+AB59+AC59</f>
        <v>34.165999999999997</v>
      </c>
      <c r="AI59" s="15">
        <f>AH59+IF(R59="ΠΑΤΡΕΩΝ",4,0)+IF(T59="ΠΑΤΡΕΩΝ",10,0)+IF(AE59="ΠΑΤΡΕΩΝ",AD59,0)+IF(AG59="ΠΑΤΡΕΩΝ",AF59,0)</f>
        <v>34.165999999999997</v>
      </c>
      <c r="AJ59" s="15">
        <f>AH59+IF(R59="ΔΥΤΙΚΗΣ ΑΧΑΪΑΣ",4,0)+IF(T59="ΔΥΤΙΚΗΣ ΑΧΑΪΑΣ",10,0)+IF(AE59="ΔΥΤΙΚΗΣ ΑΧΑΪΑΣ",AD59,0)+IF(AG59="ΔΥΤΙΚΗΣ ΑΧΑΪΑΣ",AF59,0)</f>
        <v>34.165999999999997</v>
      </c>
      <c r="AK59" s="15">
        <f>AH59+IF(R59="ΑΙΓΙΑΛΕΙΑΣ",4,0)+IF(T59="ΑΙΓΙΑΛΕΙΑΣ",10,0)+IF(AE59="ΑΙΓΙΑΛΕΙΑΣ",AD59,0)+IF(AG59="ΑΙΓΙΑΛΕΙΑΣ",AF59,0)</f>
        <v>38.165999999999997</v>
      </c>
      <c r="AL59" s="15">
        <f>AH59+IF(R59="ΕΡΥΜΑΝΘΟΥ",4,0)+IF(T59="ΕΡΥΜΑΝΘΟΥ",10,0)+IF(AE59="ΕΡΥΜΑΝΘΟΥ",AD59,0)+IF(AG59="ΕΡΥΜΑΝΘΟΥ",AF59,0)</f>
        <v>34.165999999999997</v>
      </c>
      <c r="AM59" s="15">
        <f>AH59+IF(R59="ΚΑΛΑΒΡΥΤΩΝ",4,0)+IF(T59="ΚΑΛΑΒΡΥΤΩΝ",10,0)+IF(AE59="ΚΑΛΑΒΡΥΤΩΝ",AD59,0)+IF(AG59="ΚΑΛΑΒΡΥΤΩΝ",AF59,0)</f>
        <v>34.165999999999997</v>
      </c>
    </row>
    <row r="60" spans="1:39">
      <c r="A60" s="15">
        <v>59</v>
      </c>
      <c r="B60" s="9" t="s">
        <v>38</v>
      </c>
      <c r="C60" s="9">
        <v>621609</v>
      </c>
      <c r="D60" s="9" t="s">
        <v>177</v>
      </c>
      <c r="E60" s="9" t="s">
        <v>178</v>
      </c>
      <c r="F60" s="9" t="s">
        <v>108</v>
      </c>
      <c r="G60" s="6">
        <v>15</v>
      </c>
      <c r="H60" s="6">
        <v>11</v>
      </c>
      <c r="I60" s="6">
        <v>22</v>
      </c>
      <c r="J60" s="18">
        <f>G60</f>
        <v>15</v>
      </c>
      <c r="K60" s="2">
        <f>IF(I60&gt;14,H60+1,H60)</f>
        <v>12</v>
      </c>
      <c r="L60" s="2">
        <f>J60+K60/12</f>
        <v>16</v>
      </c>
      <c r="M60" s="2">
        <f>TRUNC((IF(L60&gt;20,(L60-20)*2+10+15,(IF(L60&gt;10,(L60-10)*1.5+10,L60*1)))),3)</f>
        <v>19</v>
      </c>
      <c r="N60" s="6">
        <v>19</v>
      </c>
      <c r="O60" s="9">
        <v>4</v>
      </c>
      <c r="P60" s="9">
        <v>11</v>
      </c>
      <c r="Q60" s="9">
        <v>4</v>
      </c>
      <c r="R60" s="9" t="s">
        <v>47</v>
      </c>
      <c r="S60" s="9">
        <v>0</v>
      </c>
      <c r="T60" s="9">
        <v>0</v>
      </c>
      <c r="U60" s="15"/>
      <c r="V60" s="15"/>
      <c r="W60" s="15"/>
      <c r="X60" s="15"/>
      <c r="Y60" s="15"/>
      <c r="Z60" s="10">
        <v>34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16">
        <f>N60+O60+P60+AA60+AB60+AC60</f>
        <v>34</v>
      </c>
      <c r="AI60" s="16">
        <f>AH60+IF(R60="ΠΑΤΡΕΩΝ",4,0)+IF(T60="ΠΑΤΡΕΩΝ",10,0)+IF(AE60="ΠΑΤΡΕΩΝ",AD60,0)+IF(AG60="ΠΑΤΡΕΩΝ",AF60,0)</f>
        <v>38</v>
      </c>
      <c r="AJ60" s="16">
        <f>AH60+IF(R60="ΔΥΤΙΚΗΣ ΑΧΑΪΑΣ",4,0)+IF(T60="ΔΥΤΙΚΗΣ ΑΧΑΪΑΣ",10,0)+IF(AE60="ΔΥΤΙΚΗΣ ΑΧΑΪΑΣ",AD60,0)+IF(AG60="ΔΥΤΙΚΗΣ ΑΧΑΪΑΣ",AF60,0)</f>
        <v>34</v>
      </c>
      <c r="AK60" s="16">
        <f>AH60+IF(R60="ΑΙΓΙΑΛΕΙΑΣ",4,0)+IF(T60="ΑΙΓΙΑΛΕΙΑΣ",10,0)+IF(AE60="ΑΙΓΙΑΛΕΙΑΣ",AD60,0)+IF(AG60="ΑΙΓΙΑΛΕΙΑΣ",AF60,0)</f>
        <v>34</v>
      </c>
      <c r="AL60" s="16">
        <f>AH60+IF(R60="ΕΡΥΜΑΝΘΟΥ",4,0)+IF(T60="ΕΡΥΜΑΝΘΟΥ",10,0)+IF(AE60="ΕΡΥΜΑΝΘΟΥ",AD60,0)+IF(AG60="ΕΡΥΜΑΝΘΟΥ",AF60,0)</f>
        <v>34</v>
      </c>
      <c r="AM60" s="16">
        <f>AH60+IF(R60="ΚΑΛΑΒΡΥΤΩΝ",4,0)+IF(T60="ΚΑΛΑΒΡΥΤΩΝ",10,0)+IF(AE60="ΚΑΛΑΒΡΥΤΩΝ",AD60,0)+IF(AG60="ΚΑΛΑΒΡΥΤΩΝ",AF60,0)</f>
        <v>34</v>
      </c>
    </row>
    <row r="61" spans="1:39">
      <c r="A61" s="15">
        <v>60</v>
      </c>
      <c r="B61" s="5" t="s">
        <v>38</v>
      </c>
      <c r="C61" s="5">
        <v>594479</v>
      </c>
      <c r="D61" s="5" t="s">
        <v>182</v>
      </c>
      <c r="E61" s="5" t="s">
        <v>144</v>
      </c>
      <c r="F61" s="5" t="s">
        <v>183</v>
      </c>
      <c r="G61" s="6">
        <v>16</v>
      </c>
      <c r="H61" s="6">
        <v>0</v>
      </c>
      <c r="I61" s="6">
        <v>1</v>
      </c>
      <c r="J61" s="18">
        <f>G61</f>
        <v>16</v>
      </c>
      <c r="K61" s="2">
        <f>IF(I61&gt;14,H61+1,H61)</f>
        <v>0</v>
      </c>
      <c r="L61" s="2">
        <f>J61+K61/12</f>
        <v>16</v>
      </c>
      <c r="M61" s="2">
        <f>TRUNC((IF(L61&gt;20,(L61-20)*2+10+15,(IF(L61&gt;10,(L61-10)*1.5+10,L61*1)))),3)</f>
        <v>19</v>
      </c>
      <c r="N61" s="6">
        <v>19</v>
      </c>
      <c r="O61" s="5">
        <v>4</v>
      </c>
      <c r="P61" s="5">
        <v>11</v>
      </c>
      <c r="Q61" s="6">
        <v>4</v>
      </c>
      <c r="R61" s="6" t="s">
        <v>47</v>
      </c>
      <c r="S61" s="5">
        <v>0</v>
      </c>
      <c r="T61" s="5">
        <v>0</v>
      </c>
      <c r="U61" s="15"/>
      <c r="V61" s="15"/>
      <c r="W61" s="15"/>
      <c r="X61" s="15"/>
      <c r="Y61" s="15"/>
      <c r="Z61" s="7">
        <v>34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16">
        <f>N61+O61+P61+AA61+AB61+AC61</f>
        <v>34</v>
      </c>
      <c r="AI61" s="16">
        <f>AH61+IF(R61="ΠΑΤΡΕΩΝ",4,0)+IF(T61="ΠΑΤΡΕΩΝ",10,0)+IF(AE61="ΠΑΤΡΕΩΝ",AD61,0)+IF(AG61="ΠΑΤΡΕΩΝ",AF61,0)</f>
        <v>38</v>
      </c>
      <c r="AJ61" s="16">
        <f>AH61+IF(R61="ΔΥΤΙΚΗΣ ΑΧΑΪΑΣ",4,0)+IF(T61="ΔΥΤΙΚΗΣ ΑΧΑΪΑΣ",10,0)+IF(AE61="ΔΥΤΙΚΗΣ ΑΧΑΪΑΣ",AD61,0)+IF(AG61="ΔΥΤΙΚΗΣ ΑΧΑΪΑΣ",AF61,0)</f>
        <v>34</v>
      </c>
      <c r="AK61" s="16">
        <f>AH61+IF(R61="ΑΙΓΙΑΛΕΙΑΣ",4,0)+IF(T61="ΑΙΓΙΑΛΕΙΑΣ",10,0)+IF(AE61="ΑΙΓΙΑΛΕΙΑΣ",AD61,0)+IF(AG61="ΑΙΓΙΑΛΕΙΑΣ",AF61,0)</f>
        <v>34</v>
      </c>
      <c r="AL61" s="16">
        <f>AH61+IF(R61="ΕΡΥΜΑΝΘΟΥ",4,0)+IF(T61="ΕΡΥΜΑΝΘΟΥ",10,0)+IF(AE61="ΕΡΥΜΑΝΘΟΥ",AD61,0)+IF(AG61="ΕΡΥΜΑΝΘΟΥ",AF61,0)</f>
        <v>34</v>
      </c>
      <c r="AM61" s="16">
        <f>AH61+IF(R61="ΚΑΛΑΒΡΥΤΩΝ",4,0)+IF(T61="ΚΑΛΑΒΡΥΤΩΝ",10,0)+IF(AE61="ΚΑΛΑΒΡΥΤΩΝ",AD61,0)+IF(AG61="ΚΑΛΑΒΡΥΤΩΝ",AF61,0)</f>
        <v>34</v>
      </c>
    </row>
    <row r="62" spans="1:39">
      <c r="A62" s="15">
        <v>61</v>
      </c>
      <c r="B62" s="5" t="s">
        <v>38</v>
      </c>
      <c r="C62" s="5">
        <v>582363</v>
      </c>
      <c r="D62" s="5" t="s">
        <v>232</v>
      </c>
      <c r="E62" s="5" t="s">
        <v>91</v>
      </c>
      <c r="F62" s="5" t="s">
        <v>125</v>
      </c>
      <c r="G62" s="6">
        <v>20</v>
      </c>
      <c r="H62" s="6">
        <v>0</v>
      </c>
      <c r="I62" s="6">
        <v>0</v>
      </c>
      <c r="J62" s="18">
        <f>G62</f>
        <v>20</v>
      </c>
      <c r="K62" s="2">
        <f>IF(I62&gt;14,H62+1,H62)</f>
        <v>0</v>
      </c>
      <c r="L62" s="2">
        <f>J62+K62/12</f>
        <v>20</v>
      </c>
      <c r="M62" s="2">
        <f>TRUNC((IF(L62&gt;20,(L62-20)*2+10+15,(IF(L62&gt;10,(L62-10)*1.5+10,L62*1)))),3)</f>
        <v>25</v>
      </c>
      <c r="N62" s="6">
        <v>25</v>
      </c>
      <c r="O62" s="5">
        <v>4</v>
      </c>
      <c r="P62" s="5">
        <v>5</v>
      </c>
      <c r="Q62" s="5">
        <v>4</v>
      </c>
      <c r="R62" s="9" t="s">
        <v>47</v>
      </c>
      <c r="S62" s="5">
        <v>10</v>
      </c>
      <c r="T62" s="9" t="s">
        <v>47</v>
      </c>
      <c r="U62" s="15"/>
      <c r="V62" s="15"/>
      <c r="W62" s="15"/>
      <c r="X62" s="15"/>
      <c r="Y62" s="15"/>
      <c r="Z62" s="7">
        <v>40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16">
        <f>N62+O62+P62+AA62+AB62+AC62</f>
        <v>34</v>
      </c>
      <c r="AI62" s="16">
        <f>AH62+IF(R62="ΠΑΤΡΕΩΝ",4,0)+IF(T62="ΠΑΤΡΕΩΝ",10,0)+IF(AE62="ΠΑΤΡΕΩΝ",AD62,0)+IF(AG62="ΠΑΤΡΕΩΝ",AF62,0)</f>
        <v>48</v>
      </c>
      <c r="AJ62" s="16">
        <f>AH62+IF(R62="ΔΥΤΙΚΗΣ ΑΧΑΪΑΣ",4,0)+IF(T62="ΔΥΤΙΚΗΣ ΑΧΑΪΑΣ",10,0)+IF(AE62="ΔΥΤΙΚΗΣ ΑΧΑΪΑΣ",AD62,0)+IF(AG62="ΔΥΤΙΚΗΣ ΑΧΑΪΑΣ",AF62,0)</f>
        <v>34</v>
      </c>
      <c r="AK62" s="16">
        <f>AH62+IF(R62="ΑΙΓΙΑΛΕΙΑΣ",4,0)+IF(T62="ΑΙΓΙΑΛΕΙΑΣ",10,0)+IF(AE62="ΑΙΓΙΑΛΕΙΑΣ",AD62,0)+IF(AG62="ΑΙΓΙΑΛΕΙΑΣ",AF62,0)</f>
        <v>34</v>
      </c>
      <c r="AL62" s="16">
        <f>AH62+IF(R62="ΕΡΥΜΑΝΘΟΥ",4,0)+IF(T62="ΕΡΥΜΑΝΘΟΥ",10,0)+IF(AE62="ΕΡΥΜΑΝΘΟΥ",AD62,0)+IF(AG62="ΕΡΥΜΑΝΘΟΥ",AF62,0)</f>
        <v>34</v>
      </c>
      <c r="AM62" s="16">
        <f>AH62+IF(R62="ΚΑΛΑΒΡΥΤΩΝ",4,0)+IF(T62="ΚΑΛΑΒΡΥΤΩΝ",10,0)+IF(AE62="ΚΑΛΑΒΡΥΤΩΝ",AD62,0)+IF(AG62="ΚΑΛΑΒΡΥΤΩΝ",AF62,0)</f>
        <v>34</v>
      </c>
    </row>
    <row r="63" spans="1:39">
      <c r="A63" s="15">
        <v>62</v>
      </c>
      <c r="B63" s="9" t="s">
        <v>38</v>
      </c>
      <c r="C63" s="9">
        <v>594449</v>
      </c>
      <c r="D63" s="9" t="s">
        <v>317</v>
      </c>
      <c r="E63" s="9" t="s">
        <v>318</v>
      </c>
      <c r="F63" s="9" t="s">
        <v>111</v>
      </c>
      <c r="G63" s="6">
        <v>16</v>
      </c>
      <c r="H63" s="6">
        <v>0</v>
      </c>
      <c r="I63" s="6">
        <v>1</v>
      </c>
      <c r="J63" s="18">
        <f>G63</f>
        <v>16</v>
      </c>
      <c r="K63" s="2">
        <f>IF(I63&gt;14,H63+1,H63)</f>
        <v>0</v>
      </c>
      <c r="L63" s="2">
        <f>J63+K63/12</f>
        <v>16</v>
      </c>
      <c r="M63" s="2">
        <f>TRUNC((IF(L63&gt;20,(L63-20)*2+10+15,(IF(L63&gt;10,(L63-10)*1.5+10,L63*1)))),3)</f>
        <v>19</v>
      </c>
      <c r="N63" s="6">
        <v>19</v>
      </c>
      <c r="O63" s="9">
        <v>4</v>
      </c>
      <c r="P63" s="9">
        <v>11</v>
      </c>
      <c r="Q63" s="9">
        <v>4</v>
      </c>
      <c r="R63" s="9" t="s">
        <v>47</v>
      </c>
      <c r="S63" s="9">
        <v>10</v>
      </c>
      <c r="T63" s="9" t="s">
        <v>47</v>
      </c>
      <c r="U63" s="15"/>
      <c r="V63" s="15"/>
      <c r="W63" s="15"/>
      <c r="X63" s="15"/>
      <c r="Y63" s="15"/>
      <c r="Z63" s="10">
        <v>34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16">
        <f>N63+O63+P63+AA63+AB63+AC63</f>
        <v>34</v>
      </c>
      <c r="AI63" s="16">
        <f>AH63+IF(R63="ΠΑΤΡΕΩΝ",4,0)+IF(T63="ΠΑΤΡΕΩΝ",10,0)+IF(AE63="ΠΑΤΡΕΩΝ",AD63,0)+IF(AG63="ΠΑΤΡΕΩΝ",AF63,0)</f>
        <v>48</v>
      </c>
      <c r="AJ63" s="16">
        <f>AH63+IF(R63="ΔΥΤΙΚΗΣ ΑΧΑΪΑΣ",4,0)+IF(T63="ΔΥΤΙΚΗΣ ΑΧΑΪΑΣ",10,0)+IF(AE63="ΔΥΤΙΚΗΣ ΑΧΑΪΑΣ",AD63,0)+IF(AG63="ΔΥΤΙΚΗΣ ΑΧΑΪΑΣ",AF63,0)</f>
        <v>34</v>
      </c>
      <c r="AK63" s="16">
        <f>AH63+IF(R63="ΑΙΓΙΑΛΕΙΑΣ",4,0)+IF(T63="ΑΙΓΙΑΛΕΙΑΣ",10,0)+IF(AE63="ΑΙΓΙΑΛΕΙΑΣ",AD63,0)+IF(AG63="ΑΙΓΙΑΛΕΙΑΣ",AF63,0)</f>
        <v>34</v>
      </c>
      <c r="AL63" s="16">
        <f>AH63+IF(R63="ΕΡΥΜΑΝΘΟΥ",4,0)+IF(T63="ΕΡΥΜΑΝΘΟΥ",10,0)+IF(AE63="ΕΡΥΜΑΝΘΟΥ",AD63,0)+IF(AG63="ΕΡΥΜΑΝΘΟΥ",AF63,0)</f>
        <v>34</v>
      </c>
      <c r="AM63" s="16">
        <f>AH63+IF(R63="ΚΑΛΑΒΡΥΤΩΝ",4,0)+IF(T63="ΚΑΛΑΒΡΥΤΩΝ",10,0)+IF(AE63="ΚΑΛΑΒΡΥΤΩΝ",AD63,0)+IF(AG63="ΚΑΛΑΒΡΥΤΩΝ",AF63,0)</f>
        <v>34</v>
      </c>
    </row>
    <row r="64" spans="1:39">
      <c r="A64" s="15">
        <v>63</v>
      </c>
      <c r="B64" s="9" t="s">
        <v>38</v>
      </c>
      <c r="C64" s="9">
        <v>593419</v>
      </c>
      <c r="D64" s="9" t="s">
        <v>386</v>
      </c>
      <c r="E64" s="9" t="s">
        <v>387</v>
      </c>
      <c r="F64" s="9" t="s">
        <v>110</v>
      </c>
      <c r="G64" s="6">
        <v>16</v>
      </c>
      <c r="H64" s="6">
        <v>0</v>
      </c>
      <c r="I64" s="6">
        <v>1</v>
      </c>
      <c r="J64" s="18">
        <f>G64</f>
        <v>16</v>
      </c>
      <c r="K64" s="2">
        <f>IF(I64&gt;14,H64+1,H64)</f>
        <v>0</v>
      </c>
      <c r="L64" s="2">
        <f>J64+K64/12</f>
        <v>16</v>
      </c>
      <c r="M64" s="2">
        <f>TRUNC((IF(L64&gt;20,(L64-20)*2+10+15,(IF(L64&gt;10,(L64-10)*1.5+10,L64*1)))),3)</f>
        <v>19</v>
      </c>
      <c r="N64" s="6">
        <v>19</v>
      </c>
      <c r="O64" s="9">
        <v>4</v>
      </c>
      <c r="P64" s="9">
        <v>11</v>
      </c>
      <c r="Q64" s="9">
        <v>4</v>
      </c>
      <c r="R64" s="9" t="s">
        <v>47</v>
      </c>
      <c r="S64" s="9">
        <v>0</v>
      </c>
      <c r="T64" s="9">
        <v>0</v>
      </c>
      <c r="U64" s="15"/>
      <c r="V64" s="15"/>
      <c r="W64" s="15"/>
      <c r="X64" s="15"/>
      <c r="Y64" s="15"/>
      <c r="Z64" s="10">
        <v>34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16">
        <f>N64+O64+P64+AA64+AB64+AC64</f>
        <v>34</v>
      </c>
      <c r="AI64" s="16">
        <f>AH64+IF(R64="ΠΑΤΡΕΩΝ",4,0)+IF(T64="ΠΑΤΡΕΩΝ",10,0)+IF(AE64="ΠΑΤΡΕΩΝ",AD64,0)+IF(AG64="ΠΑΤΡΕΩΝ",AF64,0)</f>
        <v>38</v>
      </c>
      <c r="AJ64" s="16">
        <f>AH64+IF(R64="ΔΥΤΙΚΗΣ ΑΧΑΪΑΣ",4,0)+IF(T64="ΔΥΤΙΚΗΣ ΑΧΑΪΑΣ",10,0)+IF(AE64="ΔΥΤΙΚΗΣ ΑΧΑΪΑΣ",AD64,0)+IF(AG64="ΔΥΤΙΚΗΣ ΑΧΑΪΑΣ",AF64,0)</f>
        <v>34</v>
      </c>
      <c r="AK64" s="16">
        <f>AH64+IF(R64="ΑΙΓΙΑΛΕΙΑΣ",4,0)+IF(T64="ΑΙΓΙΑΛΕΙΑΣ",10,0)+IF(AE64="ΑΙΓΙΑΛΕΙΑΣ",AD64,0)+IF(AG64="ΑΙΓΙΑΛΕΙΑΣ",AF64,0)</f>
        <v>34</v>
      </c>
      <c r="AL64" s="16">
        <f>AH64+IF(R64="ΕΡΥΜΑΝΘΟΥ",4,0)+IF(T64="ΕΡΥΜΑΝΘΟΥ",10,0)+IF(AE64="ΕΡΥΜΑΝΘΟΥ",AD64,0)+IF(AG64="ΕΡΥΜΑΝΘΟΥ",AF64,0)</f>
        <v>34</v>
      </c>
      <c r="AM64" s="16">
        <f>AH64+IF(R64="ΚΑΛΑΒΡΥΤΩΝ",4,0)+IF(T64="ΚΑΛΑΒΡΥΤΩΝ",10,0)+IF(AE64="ΚΑΛΑΒΡΥΤΩΝ",AD64,0)+IF(AG64="ΚΑΛΑΒΡΥΤΩΝ",AF64,0)</f>
        <v>34</v>
      </c>
    </row>
    <row r="65" spans="1:39">
      <c r="A65" s="15">
        <v>64</v>
      </c>
      <c r="B65" s="9" t="s">
        <v>38</v>
      </c>
      <c r="C65" s="9">
        <v>614542</v>
      </c>
      <c r="D65" s="9" t="s">
        <v>258</v>
      </c>
      <c r="E65" s="9" t="s">
        <v>62</v>
      </c>
      <c r="F65" s="9" t="s">
        <v>111</v>
      </c>
      <c r="G65" s="6">
        <v>10</v>
      </c>
      <c r="H65" s="6">
        <v>7</v>
      </c>
      <c r="I65" s="6">
        <v>15</v>
      </c>
      <c r="J65" s="18">
        <f>G65</f>
        <v>10</v>
      </c>
      <c r="K65" s="2">
        <f>IF(I65&gt;14,H65+1,H65)</f>
        <v>8</v>
      </c>
      <c r="L65" s="2">
        <f>J65+K65/12</f>
        <v>10.666666666666666</v>
      </c>
      <c r="M65" s="2">
        <f>TRUNC((IF(L65&gt;20,(L65-20)*2+10+15,(IF(L65&gt;10,(L65-10)*1.5+10,L65*1)))),3)</f>
        <v>11</v>
      </c>
      <c r="N65" s="6">
        <v>11</v>
      </c>
      <c r="O65" s="9">
        <v>4</v>
      </c>
      <c r="P65" s="9">
        <v>19</v>
      </c>
      <c r="Q65" s="9">
        <v>4</v>
      </c>
      <c r="R65" s="9" t="s">
        <v>259</v>
      </c>
      <c r="S65" s="9">
        <v>10</v>
      </c>
      <c r="T65" s="9" t="s">
        <v>47</v>
      </c>
      <c r="U65" s="15"/>
      <c r="V65" s="15"/>
      <c r="W65" s="15"/>
      <c r="X65" s="15"/>
      <c r="Y65" s="15"/>
      <c r="Z65" s="10">
        <v>33.582999999999998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16">
        <f>N65+O65+P65+AA65+AB65+AC65</f>
        <v>34</v>
      </c>
      <c r="AI65" s="16">
        <f>AH65+IF(R65="ΠΑΤΡΕΩΝ",4,0)+IF(T65="ΠΑΤΡΕΩΝ",10,0)+IF(AE65="ΠΑΤΡΕΩΝ",AD65,0)+IF(AG65="ΠΑΤΡΕΩΝ",AF65,0)</f>
        <v>44</v>
      </c>
      <c r="AJ65" s="16">
        <f>AH65+IF(R65="ΔΥΤΙΚΗΣ ΑΧΑΪΑΣ",4,0)+IF(T65="ΔΥΤΙΚΗΣ ΑΧΑΪΑΣ",10,0)+IF(AE65="ΔΥΤΙΚΗΣ ΑΧΑΪΑΣ",AD65,0)+IF(AG65="ΔΥΤΙΚΗΣ ΑΧΑΪΑΣ",AF65,0)</f>
        <v>34</v>
      </c>
      <c r="AK65" s="16">
        <f>AH65+IF(R65="ΑΙΓΙΑΛΕΙΑΣ",4,0)+IF(T65="ΑΙΓΙΑΛΕΙΑΣ",10,0)+IF(AE65="ΑΙΓΙΑΛΕΙΑΣ",AD65,0)+IF(AG65="ΑΙΓΙΑΛΕΙΑΣ",AF65,0)</f>
        <v>34</v>
      </c>
      <c r="AL65" s="16">
        <f>AH65+IF(R65="ΕΡΥΜΑΝΘΟΥ",4,0)+IF(T65="ΕΡΥΜΑΝΘΟΥ",10,0)+IF(AE65="ΕΡΥΜΑΝΘΟΥ",AD65,0)+IF(AG65="ΕΡΥΜΑΝΘΟΥ",AF65,0)</f>
        <v>38</v>
      </c>
      <c r="AM65" s="16">
        <f>AH65+IF(R65="ΚΑΛΑΒΡΥΤΩΝ",4,0)+IF(T65="ΚΑΛΑΒΡΥΤΩΝ",10,0)+IF(AE65="ΚΑΛΑΒΡΥΤΩΝ",AD65,0)+IF(AG65="ΚΑΛΑΒΡΥΤΩΝ",AF65,0)</f>
        <v>34</v>
      </c>
    </row>
    <row r="66" spans="1:39">
      <c r="A66" s="15">
        <v>65</v>
      </c>
      <c r="B66" s="15" t="s">
        <v>38</v>
      </c>
      <c r="C66" s="15">
        <v>586642</v>
      </c>
      <c r="D66" s="15" t="s">
        <v>65</v>
      </c>
      <c r="E66" s="15" t="s">
        <v>51</v>
      </c>
      <c r="F66" s="15">
        <v>1</v>
      </c>
      <c r="G66" s="23">
        <v>19</v>
      </c>
      <c r="H66" s="23">
        <v>8</v>
      </c>
      <c r="I66" s="23">
        <v>16</v>
      </c>
      <c r="J66" s="23">
        <f>G66</f>
        <v>19</v>
      </c>
      <c r="K66" s="1">
        <f>IF(I66&gt;14,H66+1,H66)</f>
        <v>9</v>
      </c>
      <c r="L66" s="1">
        <f>J66+K66/12</f>
        <v>19.75</v>
      </c>
      <c r="M66" s="1">
        <f>TRUNC((IF(L66&gt;20,(L66-20)*2+10+15,(IF(L66&gt;10,(L66-10)*1.5+10,L66*1)))),3)</f>
        <v>24.625</v>
      </c>
      <c r="N66" s="17">
        <v>24.625</v>
      </c>
      <c r="O66" s="15">
        <v>4</v>
      </c>
      <c r="P66" s="15">
        <v>5</v>
      </c>
      <c r="Q66" s="15"/>
      <c r="R66" s="15"/>
      <c r="S66" s="15">
        <v>10</v>
      </c>
      <c r="T66" s="15" t="s">
        <v>47</v>
      </c>
      <c r="U66" s="15" t="s">
        <v>42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6">
        <f>N66+O66+P66+AA66+AB66+AC66</f>
        <v>33.625</v>
      </c>
      <c r="AI66" s="15">
        <f>AH66+IF(R66="ΠΑΤΡΕΩΝ",4,0)+IF(T66="ΠΑΤΡΕΩΝ",10,0)+IF(AE66="ΠΑΤΡΕΩΝ",AD66,0)+IF(AG66="ΠΑΤΡΕΩΝ",AF66,0)</f>
        <v>43.625</v>
      </c>
      <c r="AJ66" s="15">
        <f>AH66+IF(R66="ΔΥΤΙΚΗΣ ΑΧΑΪΑΣ",4,0)+IF(T66="ΔΥΤΙΚΗΣ ΑΧΑΪΑΣ",10,0)+IF(AE66="ΔΥΤΙΚΗΣ ΑΧΑΪΑΣ",AD66,0)+IF(AG66="ΔΥΤΙΚΗΣ ΑΧΑΪΑΣ",AF66,0)</f>
        <v>33.625</v>
      </c>
      <c r="AK66" s="15">
        <f>AH66+IF(R66="ΑΙΓΙΑΛΕΙΑΣ",4,0)+IF(T66="ΑΙΓΙΑΛΕΙΑΣ",10,0)+IF(AE66="ΑΙΓΙΑΛΕΙΑΣ",AD66,0)+IF(AG66="ΑΙΓΙΑΛΕΙΑΣ",AF66,0)</f>
        <v>33.625</v>
      </c>
      <c r="AL66" s="15">
        <f>AH66+IF(R66="ΕΡΥΜΑΝΘΟΥ",4,0)+IF(T66="ΕΡΥΜΑΝΘΟΥ",10,0)+IF(AE66="ΕΡΥΜΑΝΘΟΥ",AD66,0)+IF(AG66="ΕΡΥΜΑΝΘΟΥ",AF66,0)</f>
        <v>33.625</v>
      </c>
      <c r="AM66" s="15">
        <f>AH66+IF(R66="ΚΑΛΑΒΡΥΤΩΝ",4,0)+IF(T66="ΚΑΛΑΒΡΥΤΩΝ",10,0)+IF(AE66="ΚΑΛΑΒΡΥΤΩΝ",AD66,0)+IF(AG66="ΚΑΛΑΒΡΥΤΩΝ",AF66,0)</f>
        <v>33.625</v>
      </c>
    </row>
    <row r="67" spans="1:39">
      <c r="A67" s="15">
        <v>66</v>
      </c>
      <c r="B67" s="9" t="s">
        <v>38</v>
      </c>
      <c r="C67" s="9">
        <v>585090</v>
      </c>
      <c r="D67" s="9" t="s">
        <v>310</v>
      </c>
      <c r="E67" s="9" t="s">
        <v>59</v>
      </c>
      <c r="F67" s="9" t="s">
        <v>81</v>
      </c>
      <c r="G67" s="6">
        <v>19</v>
      </c>
      <c r="H67" s="6">
        <v>9</v>
      </c>
      <c r="I67" s="6">
        <v>4</v>
      </c>
      <c r="J67" s="18">
        <f>G67</f>
        <v>19</v>
      </c>
      <c r="K67" s="2">
        <f>IF(I67&gt;14,H67+1,H67)</f>
        <v>9</v>
      </c>
      <c r="L67" s="2">
        <f>J67+K67/12</f>
        <v>19.75</v>
      </c>
      <c r="M67" s="2">
        <f>TRUNC((IF(L67&gt;20,(L67-20)*2+10+15,(IF(L67&gt;10,(L67-10)*1.5+10,L67*1)))),3)</f>
        <v>24.625</v>
      </c>
      <c r="N67" s="6">
        <v>24.625</v>
      </c>
      <c r="O67" s="9">
        <v>4</v>
      </c>
      <c r="P67" s="9">
        <v>5</v>
      </c>
      <c r="Q67" s="9">
        <v>4</v>
      </c>
      <c r="R67" s="9" t="s">
        <v>47</v>
      </c>
      <c r="S67" s="9">
        <v>10</v>
      </c>
      <c r="T67" s="9" t="s">
        <v>47</v>
      </c>
      <c r="U67" s="15"/>
      <c r="V67" s="15"/>
      <c r="W67" s="15"/>
      <c r="X67" s="15"/>
      <c r="Y67" s="15"/>
      <c r="Z67" s="10">
        <v>33.625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16">
        <f>N67+O67+P67+AA67+AB67+AC67</f>
        <v>33.625</v>
      </c>
      <c r="AI67" s="16">
        <f>AH67+IF(R67="ΠΑΤΡΕΩΝ",4,0)+IF(T67="ΠΑΤΡΕΩΝ",10,0)+IF(AE67="ΠΑΤΡΕΩΝ",AD67,0)+IF(AG67="ΠΑΤΡΕΩΝ",AF67,0)</f>
        <v>47.625</v>
      </c>
      <c r="AJ67" s="16">
        <f>AH67+IF(R67="ΔΥΤΙΚΗΣ ΑΧΑΪΑΣ",4,0)+IF(T67="ΔΥΤΙΚΗΣ ΑΧΑΪΑΣ",10,0)+IF(AE67="ΔΥΤΙΚΗΣ ΑΧΑΪΑΣ",AD67,0)+IF(AG67="ΔΥΤΙΚΗΣ ΑΧΑΪΑΣ",AF67,0)</f>
        <v>33.625</v>
      </c>
      <c r="AK67" s="16">
        <f>AH67+IF(R67="ΑΙΓΙΑΛΕΙΑΣ",4,0)+IF(T67="ΑΙΓΙΑΛΕΙΑΣ",10,0)+IF(AE67="ΑΙΓΙΑΛΕΙΑΣ",AD67,0)+IF(AG67="ΑΙΓΙΑΛΕΙΑΣ",AF67,0)</f>
        <v>33.625</v>
      </c>
      <c r="AL67" s="16">
        <f>AH67+IF(R67="ΕΡΥΜΑΝΘΟΥ",4,0)+IF(T67="ΕΡΥΜΑΝΘΟΥ",10,0)+IF(AE67="ΕΡΥΜΑΝΘΟΥ",AD67,0)+IF(AG67="ΕΡΥΜΑΝΘΟΥ",AF67,0)</f>
        <v>33.625</v>
      </c>
      <c r="AM67" s="16">
        <f>AH67+IF(R67="ΚΑΛΑΒΡΥΤΩΝ",4,0)+IF(T67="ΚΑΛΑΒΡΥΤΩΝ",10,0)+IF(AE67="ΚΑΛΑΒΡΥΤΩΝ",AD67,0)+IF(AG67="ΚΑΛΑΒΡΥΤΩΝ",AF67,0)</f>
        <v>33.625</v>
      </c>
    </row>
    <row r="68" spans="1:39">
      <c r="A68" s="15">
        <v>67</v>
      </c>
      <c r="B68" s="9" t="s">
        <v>38</v>
      </c>
      <c r="C68" s="9">
        <v>574256</v>
      </c>
      <c r="D68" s="9" t="s">
        <v>418</v>
      </c>
      <c r="E68" s="9" t="s">
        <v>163</v>
      </c>
      <c r="F68" s="9" t="s">
        <v>111</v>
      </c>
      <c r="G68" s="6">
        <v>24</v>
      </c>
      <c r="H68" s="6">
        <v>3</v>
      </c>
      <c r="I68" s="6">
        <v>10</v>
      </c>
      <c r="J68" s="18">
        <f>G68</f>
        <v>24</v>
      </c>
      <c r="K68" s="2">
        <f>IF(I68&gt;14,H68+1,H68)</f>
        <v>3</v>
      </c>
      <c r="L68" s="2">
        <f>J68+K68/12</f>
        <v>24.25</v>
      </c>
      <c r="M68" s="2">
        <f>TRUNC((IF(L68&gt;20,(L68-20)*2+10+15,(IF(L68&gt;10,(L68-10)*1.5+10,L68*1)))),3)</f>
        <v>33.5</v>
      </c>
      <c r="N68" s="6">
        <v>33.5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5"/>
      <c r="V68" s="15"/>
      <c r="W68" s="15"/>
      <c r="X68" s="15"/>
      <c r="Y68" s="15"/>
      <c r="Z68" s="10">
        <v>33.5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16">
        <f>N68+O68+P68+AA68+AB68+AC68</f>
        <v>33.5</v>
      </c>
      <c r="AI68" s="16">
        <f>AH68+IF(R68="ΠΑΤΡΕΩΝ",4,0)+IF(T68="ΠΑΤΡΕΩΝ",10,0)+IF(AE68="ΠΑΤΡΕΩΝ",AD68,0)+IF(AG68="ΠΑΤΡΕΩΝ",AF68,0)</f>
        <v>33.5</v>
      </c>
      <c r="AJ68" s="16">
        <f>AH68+IF(R68="ΔΥΤΙΚΗΣ ΑΧΑΪΑΣ",4,0)+IF(T68="ΔΥΤΙΚΗΣ ΑΧΑΪΑΣ",10,0)+IF(AE68="ΔΥΤΙΚΗΣ ΑΧΑΪΑΣ",AD68,0)+IF(AG68="ΔΥΤΙΚΗΣ ΑΧΑΪΑΣ",AF68,0)</f>
        <v>33.5</v>
      </c>
      <c r="AK68" s="16">
        <f>AH68+IF(R68="ΑΙΓΙΑΛΕΙΑΣ",4,0)+IF(T68="ΑΙΓΙΑΛΕΙΑΣ",10,0)+IF(AE68="ΑΙΓΙΑΛΕΙΑΣ",AD68,0)+IF(AG68="ΑΙΓΙΑΛΕΙΑΣ",AF68,0)</f>
        <v>33.5</v>
      </c>
      <c r="AL68" s="16">
        <f>AH68+IF(R68="ΕΡΥΜΑΝΘΟΥ",4,0)+IF(T68="ΕΡΥΜΑΝΘΟΥ",10,0)+IF(AE68="ΕΡΥΜΑΝΘΟΥ",AD68,0)+IF(AG68="ΕΡΥΜΑΝΘΟΥ",AF68,0)</f>
        <v>33.5</v>
      </c>
      <c r="AM68" s="16">
        <f>AH68+IF(R68="ΚΑΛΑΒΡΥΤΩΝ",4,0)+IF(T68="ΚΑΛΑΒΡΥΤΩΝ",10,0)+IF(AE68="ΚΑΛΑΒΡΥΤΩΝ",AD68,0)+IF(AG68="ΚΑΛΑΒΡΥΤΩΝ",AF68,0)</f>
        <v>33.5</v>
      </c>
    </row>
    <row r="69" spans="1:39">
      <c r="A69" s="15">
        <v>68</v>
      </c>
      <c r="B69" s="9" t="s">
        <v>38</v>
      </c>
      <c r="C69" s="9">
        <v>602387</v>
      </c>
      <c r="D69" s="9" t="s">
        <v>162</v>
      </c>
      <c r="E69" s="9" t="s">
        <v>163</v>
      </c>
      <c r="F69" s="9" t="s">
        <v>164</v>
      </c>
      <c r="G69" s="6">
        <v>15</v>
      </c>
      <c r="H69" s="6">
        <v>7</v>
      </c>
      <c r="I69" s="6">
        <v>5</v>
      </c>
      <c r="J69" s="18">
        <f>G69</f>
        <v>15</v>
      </c>
      <c r="K69" s="2">
        <f>IF(I69&gt;14,H69+1,H69)</f>
        <v>7</v>
      </c>
      <c r="L69" s="2">
        <f>J69+K69/12</f>
        <v>15.583333333333334</v>
      </c>
      <c r="M69" s="2">
        <f>TRUNC((IF(L69&gt;20,(L69-20)*2+10+15,(IF(L69&gt;10,(L69-10)*1.5+10,L69*1)))),3)</f>
        <v>18.375</v>
      </c>
      <c r="N69" s="6">
        <v>18.375</v>
      </c>
      <c r="O69" s="9">
        <v>4</v>
      </c>
      <c r="P69" s="9">
        <v>11</v>
      </c>
      <c r="Q69" s="9">
        <v>4</v>
      </c>
      <c r="R69" s="9" t="s">
        <v>47</v>
      </c>
      <c r="S69" s="9">
        <v>10</v>
      </c>
      <c r="T69" s="9" t="s">
        <v>47</v>
      </c>
      <c r="U69" s="15"/>
      <c r="V69" s="15"/>
      <c r="W69" s="15"/>
      <c r="X69" s="15"/>
      <c r="Y69" s="15"/>
      <c r="Z69" s="9">
        <v>33.375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16">
        <f>N69+O69+P69+AA69+AB69+AC69</f>
        <v>33.375</v>
      </c>
      <c r="AI69" s="16">
        <f>AH69+IF(R69="ΠΑΤΡΕΩΝ",4,0)+IF(T69="ΠΑΤΡΕΩΝ",10,0)+IF(AE69="ΠΑΤΡΕΩΝ",AD69,0)+IF(AG69="ΠΑΤΡΕΩΝ",AF69,0)</f>
        <v>47.375</v>
      </c>
      <c r="AJ69" s="16">
        <f>AH69+IF(R69="ΔΥΤΙΚΗΣ ΑΧΑΪΑΣ",4,0)+IF(T69="ΔΥΤΙΚΗΣ ΑΧΑΪΑΣ",10,0)+IF(AE69="ΔΥΤΙΚΗΣ ΑΧΑΪΑΣ",AD69,0)+IF(AG69="ΔΥΤΙΚΗΣ ΑΧΑΪΑΣ",AF69,0)</f>
        <v>33.375</v>
      </c>
      <c r="AK69" s="16">
        <f>AH69+IF(R69="ΑΙΓΙΑΛΕΙΑΣ",4,0)+IF(T69="ΑΙΓΙΑΛΕΙΑΣ",10,0)+IF(AE69="ΑΙΓΙΑΛΕΙΑΣ",AD69,0)+IF(AG69="ΑΙΓΙΑΛΕΙΑΣ",AF69,0)</f>
        <v>33.375</v>
      </c>
      <c r="AL69" s="16">
        <f>AH69+IF(R69="ΕΡΥΜΑΝΘΟΥ",4,0)+IF(T69="ΕΡΥΜΑΝΘΟΥ",10,0)+IF(AE69="ΕΡΥΜΑΝΘΟΥ",AD69,0)+IF(AG69="ΕΡΥΜΑΝΘΟΥ",AF69,0)</f>
        <v>33.375</v>
      </c>
      <c r="AM69" s="16">
        <f>AH69+IF(R69="ΚΑΛΑΒΡΥΤΩΝ",4,0)+IF(T69="ΚΑΛΑΒΡΥΤΩΝ",10,0)+IF(AE69="ΚΑΛΑΒΡΥΤΩΝ",AD69,0)+IF(AG69="ΚΑΛΑΒΡΥΤΩΝ",AF69,0)</f>
        <v>33.375</v>
      </c>
    </row>
    <row r="70" spans="1:39">
      <c r="A70" s="15">
        <v>69</v>
      </c>
      <c r="B70" s="15" t="s">
        <v>38</v>
      </c>
      <c r="C70" s="15">
        <v>582186</v>
      </c>
      <c r="D70" s="15" t="s">
        <v>92</v>
      </c>
      <c r="E70" s="15" t="s">
        <v>93</v>
      </c>
      <c r="F70" s="15"/>
      <c r="G70" s="23">
        <v>24</v>
      </c>
      <c r="H70" s="23">
        <v>2</v>
      </c>
      <c r="I70" s="23">
        <v>9</v>
      </c>
      <c r="J70" s="23">
        <f>G70</f>
        <v>24</v>
      </c>
      <c r="K70" s="1">
        <f>IF(I70&gt;14,H70+1,H70)</f>
        <v>2</v>
      </c>
      <c r="L70" s="1">
        <f>J70+K70/12</f>
        <v>24.166666666666668</v>
      </c>
      <c r="M70" s="1">
        <f>TRUNC((IF(L70&gt;20,(L70-20)*2+10+15,(IF(L70&gt;10,(L70-10)*1.5+10,L70*1)))),3)</f>
        <v>33.332999999999998</v>
      </c>
      <c r="N70" s="17">
        <v>33.332999999999998</v>
      </c>
      <c r="O70" s="15">
        <v>0</v>
      </c>
      <c r="P70" s="15">
        <v>0</v>
      </c>
      <c r="Q70" s="15">
        <v>4</v>
      </c>
      <c r="R70" s="15" t="s">
        <v>67</v>
      </c>
      <c r="S70" s="15">
        <v>0</v>
      </c>
      <c r="T70" s="15"/>
      <c r="U70" s="15"/>
      <c r="V70" s="15"/>
      <c r="W70" s="15"/>
      <c r="X70" s="15"/>
      <c r="Y70" s="15"/>
      <c r="Z70" s="15"/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16">
        <f>N70+O70+P70+AA70+AB70+AC70</f>
        <v>33.332999999999998</v>
      </c>
      <c r="AI70" s="15">
        <f>AH70+IF(R70="ΠΑΤΡΕΩΝ",4,0)+IF(T70="ΠΑΤΡΕΩΝ",10,0)+IF(AE70="ΠΑΤΡΕΩΝ",AD70,0)+IF(AG70="ΠΑΤΡΕΩΝ",AF70,0)</f>
        <v>33.332999999999998</v>
      </c>
      <c r="AJ70" s="15">
        <f>AH70+IF(R70="ΔΥΤΙΚΗΣ ΑΧΑΪΑΣ",4,0)+IF(T70="ΔΥΤΙΚΗΣ ΑΧΑΪΑΣ",10,0)+IF(AE70="ΔΥΤΙΚΗΣ ΑΧΑΪΑΣ",AD70,0)+IF(AG70="ΔΥΤΙΚΗΣ ΑΧΑΪΑΣ",AF70,0)</f>
        <v>33.332999999999998</v>
      </c>
      <c r="AK70" s="15">
        <f>AH70+IF(R70="ΑΙΓΙΑΛΕΙΑΣ",4,0)+IF(T70="ΑΙΓΙΑΛΕΙΑΣ",10,0)+IF(AE70="ΑΙΓΙΑΛΕΙΑΣ",AD70,0)+IF(AG70="ΑΙΓΙΑΛΕΙΑΣ",AF70,0)</f>
        <v>37.332999999999998</v>
      </c>
      <c r="AL70" s="15">
        <f>AH70+IF(R70="ΕΡΥΜΑΝΘΟΥ",4,0)+IF(T70="ΕΡΥΜΑΝΘΟΥ",10,0)+IF(AE70="ΕΡΥΜΑΝΘΟΥ",AD70,0)+IF(AG70="ΕΡΥΜΑΝΘΟΥ",AF70,0)</f>
        <v>33.332999999999998</v>
      </c>
      <c r="AM70" s="15">
        <f>AH70+IF(R70="ΚΑΛΑΒΡΥΤΩΝ",4,0)+IF(T70="ΚΑΛΑΒΡΥΤΩΝ",10,0)+IF(AE70="ΚΑΛΑΒΡΥΤΩΝ",AD70,0)+IF(AG70="ΚΑΛΑΒΡΥΤΩΝ",AF70,0)</f>
        <v>33.332999999999998</v>
      </c>
    </row>
    <row r="71" spans="1:39">
      <c r="A71" s="15">
        <v>70</v>
      </c>
      <c r="B71" s="9" t="s">
        <v>38</v>
      </c>
      <c r="C71" s="9">
        <v>614298</v>
      </c>
      <c r="D71" s="9" t="s">
        <v>322</v>
      </c>
      <c r="E71" s="9" t="s">
        <v>55</v>
      </c>
      <c r="F71" s="9" t="s">
        <v>270</v>
      </c>
      <c r="G71" s="6">
        <v>10</v>
      </c>
      <c r="H71" s="6">
        <v>0</v>
      </c>
      <c r="I71" s="6">
        <v>23</v>
      </c>
      <c r="J71" s="18">
        <f>G71</f>
        <v>10</v>
      </c>
      <c r="K71" s="2">
        <f>IF(I71&gt;14,H71+1,H71)</f>
        <v>1</v>
      </c>
      <c r="L71" s="2">
        <f>J71+K71/12</f>
        <v>10.083333333333334</v>
      </c>
      <c r="M71" s="2">
        <f>TRUNC((IF(L71&gt;20,(L71-20)*2+10+15,(IF(L71&gt;10,(L71-10)*1.5+10,L71*1)))),3)</f>
        <v>10.125</v>
      </c>
      <c r="N71" s="6">
        <v>10.130000000000001</v>
      </c>
      <c r="O71" s="9">
        <v>4</v>
      </c>
      <c r="P71" s="9">
        <v>19</v>
      </c>
      <c r="Q71" s="9">
        <v>4</v>
      </c>
      <c r="R71" s="9" t="s">
        <v>47</v>
      </c>
      <c r="S71" s="9">
        <v>10</v>
      </c>
      <c r="T71" s="9" t="s">
        <v>47</v>
      </c>
      <c r="U71" s="15"/>
      <c r="V71" s="15"/>
      <c r="W71" s="15"/>
      <c r="X71" s="15"/>
      <c r="Y71" s="15"/>
      <c r="Z71" s="10">
        <v>44.875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16">
        <f>N71+O71+P71+AA71+AB71+AC71</f>
        <v>33.130000000000003</v>
      </c>
      <c r="AI71" s="16">
        <f>AH71+IF(R71="ΠΑΤΡΕΩΝ",4,0)+IF(T71="ΠΑΤΡΕΩΝ",10,0)+IF(AE71="ΠΑΤΡΕΩΝ",AD71,0)+IF(AG71="ΠΑΤΡΕΩΝ",AF71,0)</f>
        <v>47.13</v>
      </c>
      <c r="AJ71" s="16">
        <f>AH71+IF(R71="ΔΥΤΙΚΗΣ ΑΧΑΪΑΣ",4,0)+IF(T71="ΔΥΤΙΚΗΣ ΑΧΑΪΑΣ",10,0)+IF(AE71="ΔΥΤΙΚΗΣ ΑΧΑΪΑΣ",AD71,0)+IF(AG71="ΔΥΤΙΚΗΣ ΑΧΑΪΑΣ",AF71,0)</f>
        <v>33.130000000000003</v>
      </c>
      <c r="AK71" s="16">
        <f>AH71+IF(R71="ΑΙΓΙΑΛΕΙΑΣ",4,0)+IF(T71="ΑΙΓΙΑΛΕΙΑΣ",10,0)+IF(AE71="ΑΙΓΙΑΛΕΙΑΣ",AD71,0)+IF(AG71="ΑΙΓΙΑΛΕΙΑΣ",AF71,0)</f>
        <v>33.130000000000003</v>
      </c>
      <c r="AL71" s="16">
        <f>AH71+IF(R71="ΕΡΥΜΑΝΘΟΥ",4,0)+IF(T71="ΕΡΥΜΑΝΘΟΥ",10,0)+IF(AE71="ΕΡΥΜΑΝΘΟΥ",AD71,0)+IF(AG71="ΕΡΥΜΑΝΘΟΥ",AF71,0)</f>
        <v>33.130000000000003</v>
      </c>
      <c r="AM71" s="16">
        <f>AH71+IF(R71="ΚΑΛΑΒΡΥΤΩΝ",4,0)+IF(T71="ΚΑΛΑΒΡΥΤΩΝ",10,0)+IF(AE71="ΚΑΛΑΒΡΥΤΩΝ",AD71,0)+IF(AG71="ΚΑΛΑΒΡΥΤΩΝ",AF71,0)</f>
        <v>33.130000000000003</v>
      </c>
    </row>
    <row r="72" spans="1:39">
      <c r="A72" s="15">
        <v>71</v>
      </c>
      <c r="B72" s="9" t="s">
        <v>38</v>
      </c>
      <c r="C72" s="9">
        <v>601834</v>
      </c>
      <c r="D72" s="9" t="s">
        <v>194</v>
      </c>
      <c r="E72" s="9" t="s">
        <v>171</v>
      </c>
      <c r="F72" s="9" t="s">
        <v>158</v>
      </c>
      <c r="G72" s="6">
        <v>15</v>
      </c>
      <c r="H72" s="6">
        <v>2</v>
      </c>
      <c r="I72" s="6">
        <v>9</v>
      </c>
      <c r="J72" s="18">
        <f>G72</f>
        <v>15</v>
      </c>
      <c r="K72" s="2">
        <f>IF(I72&gt;14,H72+1,H72)</f>
        <v>2</v>
      </c>
      <c r="L72" s="2">
        <f>J72+K72/12</f>
        <v>15.166666666666666</v>
      </c>
      <c r="M72" s="2">
        <f>TRUNC((IF(L72&gt;20,(L72-20)*2+10+15,(IF(L72&gt;10,(L72-10)*1.5+10,L72*1)))),3)</f>
        <v>17.75</v>
      </c>
      <c r="N72" s="6">
        <v>17.75</v>
      </c>
      <c r="O72" s="9">
        <v>4</v>
      </c>
      <c r="P72" s="9">
        <v>11</v>
      </c>
      <c r="Q72" s="9">
        <v>4</v>
      </c>
      <c r="R72" s="9" t="s">
        <v>47</v>
      </c>
      <c r="S72" s="9">
        <v>10</v>
      </c>
      <c r="T72" s="9" t="s">
        <v>47</v>
      </c>
      <c r="U72" s="15"/>
      <c r="V72" s="15"/>
      <c r="W72" s="15"/>
      <c r="X72" s="15"/>
      <c r="Y72" s="15"/>
      <c r="Z72" s="10">
        <v>32.75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16">
        <f>N72+O72+P72+AA72+AB72+AC72</f>
        <v>32.75</v>
      </c>
      <c r="AI72" s="16">
        <f>AH72+IF(R72="ΠΑΤΡΕΩΝ",4,0)+IF(T72="ΠΑΤΡΕΩΝ",10,0)+IF(AE72="ΠΑΤΡΕΩΝ",AD72,0)+IF(AG72="ΠΑΤΡΕΩΝ",AF72,0)</f>
        <v>46.75</v>
      </c>
      <c r="AJ72" s="16">
        <f>AH72+IF(R72="ΔΥΤΙΚΗΣ ΑΧΑΪΑΣ",4,0)+IF(T72="ΔΥΤΙΚΗΣ ΑΧΑΪΑΣ",10,0)+IF(AE72="ΔΥΤΙΚΗΣ ΑΧΑΪΑΣ",AD72,0)+IF(AG72="ΔΥΤΙΚΗΣ ΑΧΑΪΑΣ",AF72,0)</f>
        <v>32.75</v>
      </c>
      <c r="AK72" s="16">
        <f>AH72+IF(R72="ΑΙΓΙΑΛΕΙΑΣ",4,0)+IF(T72="ΑΙΓΙΑΛΕΙΑΣ",10,0)+IF(AE72="ΑΙΓΙΑΛΕΙΑΣ",AD72,0)+IF(AG72="ΑΙΓΙΑΛΕΙΑΣ",AF72,0)</f>
        <v>32.75</v>
      </c>
      <c r="AL72" s="16">
        <f>AH72+IF(R72="ΕΡΥΜΑΝΘΟΥ",4,0)+IF(T72="ΕΡΥΜΑΝΘΟΥ",10,0)+IF(AE72="ΕΡΥΜΑΝΘΟΥ",AD72,0)+IF(AG72="ΕΡΥΜΑΝΘΟΥ",AF72,0)</f>
        <v>32.75</v>
      </c>
      <c r="AM72" s="16">
        <f>AH72+IF(R72="ΚΑΛΑΒΡΥΤΩΝ",4,0)+IF(T72="ΚΑΛΑΒΡΥΤΩΝ",10,0)+IF(AE72="ΚΑΛΑΒΡΥΤΩΝ",AD72,0)+IF(AG72="ΚΑΛΑΒΡΥΤΩΝ",AF72,0)</f>
        <v>32.75</v>
      </c>
    </row>
    <row r="73" spans="1:39">
      <c r="A73" s="15">
        <v>72</v>
      </c>
      <c r="B73" s="9" t="s">
        <v>38</v>
      </c>
      <c r="C73" s="9">
        <v>618622</v>
      </c>
      <c r="D73" s="9" t="s">
        <v>196</v>
      </c>
      <c r="E73" s="9" t="s">
        <v>197</v>
      </c>
      <c r="F73" s="9" t="s">
        <v>115</v>
      </c>
      <c r="G73" s="6">
        <v>9</v>
      </c>
      <c r="H73" s="6">
        <v>9</v>
      </c>
      <c r="I73" s="6">
        <v>7</v>
      </c>
      <c r="J73" s="18">
        <f>G73</f>
        <v>9</v>
      </c>
      <c r="K73" s="2">
        <f>IF(I73&gt;14,H73+1,H73)</f>
        <v>9</v>
      </c>
      <c r="L73" s="2">
        <f>J73+K73/12</f>
        <v>9.75</v>
      </c>
      <c r="M73" s="2">
        <f>TRUNC((IF(L73&gt;20,(L73-20)*2+10+15,(IF(L73&gt;10,(L73-10)*1.5+10,L73*1)))),3)</f>
        <v>9.75</v>
      </c>
      <c r="N73" s="6">
        <v>9.75</v>
      </c>
      <c r="O73" s="9">
        <v>4</v>
      </c>
      <c r="P73" s="9">
        <v>19</v>
      </c>
      <c r="Q73" s="9">
        <v>4</v>
      </c>
      <c r="R73" s="9" t="s">
        <v>47</v>
      </c>
      <c r="S73" s="9">
        <v>0</v>
      </c>
      <c r="T73" s="9">
        <v>0</v>
      </c>
      <c r="U73" s="15"/>
      <c r="V73" s="15"/>
      <c r="W73" s="15"/>
      <c r="X73" s="15"/>
      <c r="Y73" s="15"/>
      <c r="Z73" s="10">
        <v>32.75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16">
        <f>N73+O73+P73+AA73+AB73+AC73</f>
        <v>32.75</v>
      </c>
      <c r="AI73" s="16">
        <f>AH73+IF(R73="ΠΑΤΡΕΩΝ",4,0)+IF(T73="ΠΑΤΡΕΩΝ",10,0)+IF(AE73="ΠΑΤΡΕΩΝ",AD73,0)+IF(AG73="ΠΑΤΡΕΩΝ",AF73,0)</f>
        <v>36.75</v>
      </c>
      <c r="AJ73" s="16">
        <f>AH73+IF(R73="ΔΥΤΙΚΗΣ ΑΧΑΪΑΣ",4,0)+IF(T73="ΔΥΤΙΚΗΣ ΑΧΑΪΑΣ",10,0)+IF(AE73="ΔΥΤΙΚΗΣ ΑΧΑΪΑΣ",AD73,0)+IF(AG73="ΔΥΤΙΚΗΣ ΑΧΑΪΑΣ",AF73,0)</f>
        <v>32.75</v>
      </c>
      <c r="AK73" s="16">
        <f>AH73+IF(R73="ΑΙΓΙΑΛΕΙΑΣ",4,0)+IF(T73="ΑΙΓΙΑΛΕΙΑΣ",10,0)+IF(AE73="ΑΙΓΙΑΛΕΙΑΣ",AD73,0)+IF(AG73="ΑΙΓΙΑΛΕΙΑΣ",AF73,0)</f>
        <v>32.75</v>
      </c>
      <c r="AL73" s="16">
        <f>AH73+IF(R73="ΕΡΥΜΑΝΘΟΥ",4,0)+IF(T73="ΕΡΥΜΑΝΘΟΥ",10,0)+IF(AE73="ΕΡΥΜΑΝΘΟΥ",AD73,0)+IF(AG73="ΕΡΥΜΑΝΘΟΥ",AF73,0)</f>
        <v>32.75</v>
      </c>
      <c r="AM73" s="16">
        <f>AH73+IF(R73="ΚΑΛΑΒΡΥΤΩΝ",4,0)+IF(T73="ΚΑΛΑΒΡΥΤΩΝ",10,0)+IF(AE73="ΚΑΛΑΒΡΥΤΩΝ",AD73,0)+IF(AG73="ΚΑΛΑΒΡΥΤΩΝ",AF73,0)</f>
        <v>32.75</v>
      </c>
    </row>
    <row r="74" spans="1:39">
      <c r="A74" s="15">
        <v>73</v>
      </c>
      <c r="B74" s="9" t="s">
        <v>38</v>
      </c>
      <c r="C74" s="9">
        <v>605054</v>
      </c>
      <c r="D74" s="9" t="s">
        <v>400</v>
      </c>
      <c r="E74" s="9" t="s">
        <v>171</v>
      </c>
      <c r="F74" s="9" t="s">
        <v>93</v>
      </c>
      <c r="G74" s="6">
        <v>15</v>
      </c>
      <c r="H74" s="6">
        <v>2</v>
      </c>
      <c r="I74" s="6">
        <v>8</v>
      </c>
      <c r="J74" s="18">
        <f>G74</f>
        <v>15</v>
      </c>
      <c r="K74" s="2">
        <f>IF(I74&gt;14,H74+1,H74)</f>
        <v>2</v>
      </c>
      <c r="L74" s="2">
        <f>J74+K74/12</f>
        <v>15.166666666666666</v>
      </c>
      <c r="M74" s="2">
        <f>TRUNC((IF(L74&gt;20,(L74-20)*2+10+15,(IF(L74&gt;10,(L74-10)*1.5+10,L74*1)))),3)</f>
        <v>17.75</v>
      </c>
      <c r="N74" s="6">
        <v>17.75</v>
      </c>
      <c r="O74" s="9">
        <v>4</v>
      </c>
      <c r="P74" s="9">
        <v>11</v>
      </c>
      <c r="Q74" s="9">
        <v>4</v>
      </c>
      <c r="R74" s="9" t="s">
        <v>47</v>
      </c>
      <c r="S74" s="9">
        <v>10</v>
      </c>
      <c r="T74" s="9" t="s">
        <v>47</v>
      </c>
      <c r="U74" s="15"/>
      <c r="V74" s="15"/>
      <c r="W74" s="15"/>
      <c r="X74" s="15"/>
      <c r="Y74" s="15"/>
      <c r="Z74" s="10">
        <v>32.75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16">
        <f>N74+O74+P74+AA74+AB74+AC74</f>
        <v>32.75</v>
      </c>
      <c r="AI74" s="16">
        <f>AH74+IF(R74="ΠΑΤΡΕΩΝ",4,0)+IF(T74="ΠΑΤΡΕΩΝ",10,0)+IF(AE74="ΠΑΤΡΕΩΝ",AD74,0)+IF(AG74="ΠΑΤΡΕΩΝ",AF74,0)</f>
        <v>46.75</v>
      </c>
      <c r="AJ74" s="16">
        <f>AH74+IF(R74="ΔΥΤΙΚΗΣ ΑΧΑΪΑΣ",4,0)+IF(T74="ΔΥΤΙΚΗΣ ΑΧΑΪΑΣ",10,0)+IF(AE74="ΔΥΤΙΚΗΣ ΑΧΑΪΑΣ",AD74,0)+IF(AG74="ΔΥΤΙΚΗΣ ΑΧΑΪΑΣ",AF74,0)</f>
        <v>32.75</v>
      </c>
      <c r="AK74" s="16">
        <f>AH74+IF(R74="ΑΙΓΙΑΛΕΙΑΣ",4,0)+IF(T74="ΑΙΓΙΑΛΕΙΑΣ",10,0)+IF(AE74="ΑΙΓΙΑΛΕΙΑΣ",AD74,0)+IF(AG74="ΑΙΓΙΑΛΕΙΑΣ",AF74,0)</f>
        <v>32.75</v>
      </c>
      <c r="AL74" s="16">
        <f>AH74+IF(R74="ΕΡΥΜΑΝΘΟΥ",4,0)+IF(T74="ΕΡΥΜΑΝΘΟΥ",10,0)+IF(AE74="ΕΡΥΜΑΝΘΟΥ",AD74,0)+IF(AG74="ΕΡΥΜΑΝΘΟΥ",AF74,0)</f>
        <v>32.75</v>
      </c>
      <c r="AM74" s="16">
        <f>AH74+IF(R74="ΚΑΛΑΒΡΥΤΩΝ",4,0)+IF(T74="ΚΑΛΑΒΡΥΤΩΝ",10,0)+IF(AE74="ΚΑΛΑΒΡΥΤΩΝ",AD74,0)+IF(AG74="ΚΑΛΑΒΡΥΤΩΝ",AF74,0)</f>
        <v>32.75</v>
      </c>
    </row>
    <row r="75" spans="1:39">
      <c r="A75" s="15">
        <v>74</v>
      </c>
      <c r="B75" s="9" t="s">
        <v>38</v>
      </c>
      <c r="C75" s="9">
        <v>620518</v>
      </c>
      <c r="D75" s="9" t="s">
        <v>280</v>
      </c>
      <c r="E75" s="9" t="s">
        <v>276</v>
      </c>
      <c r="F75" s="9" t="s">
        <v>111</v>
      </c>
      <c r="G75" s="6">
        <v>9</v>
      </c>
      <c r="H75" s="6">
        <v>7</v>
      </c>
      <c r="I75" s="6">
        <v>28</v>
      </c>
      <c r="J75" s="18">
        <f>G75</f>
        <v>9</v>
      </c>
      <c r="K75" s="2">
        <f>IF(I75&gt;14,H75+1,H75)</f>
        <v>8</v>
      </c>
      <c r="L75" s="2">
        <f>J75+K75/12</f>
        <v>9.6666666666666661</v>
      </c>
      <c r="M75" s="2">
        <f>TRUNC((IF(L75&gt;20,(L75-20)*2+10+15,(IF(L75&gt;10,(L75-10)*1.5+10,L75*1)))),3)</f>
        <v>9.6660000000000004</v>
      </c>
      <c r="N75" s="6">
        <v>9.67</v>
      </c>
      <c r="O75" s="9">
        <v>4</v>
      </c>
      <c r="P75" s="9">
        <v>19</v>
      </c>
      <c r="Q75" s="9">
        <v>4</v>
      </c>
      <c r="R75" s="9" t="s">
        <v>47</v>
      </c>
      <c r="S75" s="9">
        <v>0</v>
      </c>
      <c r="T75" s="9">
        <v>0</v>
      </c>
      <c r="U75" s="15"/>
      <c r="V75" s="15"/>
      <c r="W75" s="15"/>
      <c r="X75" s="15"/>
      <c r="Y75" s="15"/>
      <c r="Z75" s="10">
        <v>43.5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16">
        <f>N75+O75+P75+AA75+AB75+AC75</f>
        <v>32.67</v>
      </c>
      <c r="AI75" s="16">
        <f>AH75+IF(R75="ΠΑΤΡΕΩΝ",4,0)+IF(T75="ΠΑΤΡΕΩΝ",10,0)+IF(AE75="ΠΑΤΡΕΩΝ",AD75,0)+IF(AG75="ΠΑΤΡΕΩΝ",AF75,0)</f>
        <v>36.67</v>
      </c>
      <c r="AJ75" s="16">
        <f>AH75+IF(R75="ΔΥΤΙΚΗΣ ΑΧΑΪΑΣ",4,0)+IF(T75="ΔΥΤΙΚΗΣ ΑΧΑΪΑΣ",10,0)+IF(AE75="ΔΥΤΙΚΗΣ ΑΧΑΪΑΣ",AD75,0)+IF(AG75="ΔΥΤΙΚΗΣ ΑΧΑΪΑΣ",AF75,0)</f>
        <v>32.67</v>
      </c>
      <c r="AK75" s="16">
        <f>AH75+IF(R75="ΑΙΓΙΑΛΕΙΑΣ",4,0)+IF(T75="ΑΙΓΙΑΛΕΙΑΣ",10,0)+IF(AE75="ΑΙΓΙΑΛΕΙΑΣ",AD75,0)+IF(AG75="ΑΙΓΙΑΛΕΙΑΣ",AF75,0)</f>
        <v>32.67</v>
      </c>
      <c r="AL75" s="16">
        <f>AH75+IF(R75="ΕΡΥΜΑΝΘΟΥ",4,0)+IF(T75="ΕΡΥΜΑΝΘΟΥ",10,0)+IF(AE75="ΕΡΥΜΑΝΘΟΥ",AD75,0)+IF(AG75="ΕΡΥΜΑΝΘΟΥ",AF75,0)</f>
        <v>32.67</v>
      </c>
      <c r="AM75" s="16">
        <f>AH75+IF(R75="ΚΑΛΑΒΡΥΤΩΝ",4,0)+IF(T75="ΚΑΛΑΒΡΥΤΩΝ",10,0)+IF(AE75="ΚΑΛΑΒΡΥΤΩΝ",AD75,0)+IF(AG75="ΚΑΛΑΒΡΥΤΩΝ",AF75,0)</f>
        <v>32.67</v>
      </c>
    </row>
    <row r="76" spans="1:39">
      <c r="A76" s="15">
        <v>75</v>
      </c>
      <c r="B76" s="5" t="s">
        <v>38</v>
      </c>
      <c r="C76" s="5">
        <v>584437</v>
      </c>
      <c r="D76" s="5" t="s">
        <v>398</v>
      </c>
      <c r="E76" s="5" t="s">
        <v>88</v>
      </c>
      <c r="F76" s="5" t="s">
        <v>399</v>
      </c>
      <c r="G76" s="6">
        <v>23</v>
      </c>
      <c r="H76" s="6">
        <v>9</v>
      </c>
      <c r="I76" s="6">
        <v>18</v>
      </c>
      <c r="J76" s="18">
        <f>G76</f>
        <v>23</v>
      </c>
      <c r="K76" s="2">
        <f>IF(I76&gt;14,H76+1,H76)</f>
        <v>10</v>
      </c>
      <c r="L76" s="2">
        <f>J76+K76/12</f>
        <v>23.833333333333332</v>
      </c>
      <c r="M76" s="2">
        <f>TRUNC((IF(L76&gt;20,(L76-20)*2+10+15,(IF(L76&gt;10,(L76-10)*1.5+10,L76*1)))),3)</f>
        <v>32.665999999999997</v>
      </c>
      <c r="N76" s="6">
        <v>32.665999999999997</v>
      </c>
      <c r="O76" s="5">
        <v>0</v>
      </c>
      <c r="P76" s="5">
        <v>0</v>
      </c>
      <c r="Q76" s="6">
        <v>0</v>
      </c>
      <c r="R76" s="6">
        <v>0</v>
      </c>
      <c r="S76" s="5">
        <v>0</v>
      </c>
      <c r="T76" s="5">
        <v>0</v>
      </c>
      <c r="U76" s="15"/>
      <c r="V76" s="15"/>
      <c r="W76" s="15"/>
      <c r="X76" s="15"/>
      <c r="Y76" s="15"/>
      <c r="Z76" s="7">
        <v>32.665999999999997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16">
        <f>N76+O76+P76+AA76+AB76+AC76</f>
        <v>32.665999999999997</v>
      </c>
      <c r="AI76" s="16">
        <f>AH76+IF(R76="ΠΑΤΡΕΩΝ",4,0)+IF(T76="ΠΑΤΡΕΩΝ",10,0)+IF(AE76="ΠΑΤΡΕΩΝ",AD76,0)+IF(AG76="ΠΑΤΡΕΩΝ",AF76,0)</f>
        <v>32.665999999999997</v>
      </c>
      <c r="AJ76" s="16">
        <f>AH76+IF(R76="ΔΥΤΙΚΗΣ ΑΧΑΪΑΣ",4,0)+IF(T76="ΔΥΤΙΚΗΣ ΑΧΑΪΑΣ",10,0)+IF(AE76="ΔΥΤΙΚΗΣ ΑΧΑΪΑΣ",AD76,0)+IF(AG76="ΔΥΤΙΚΗΣ ΑΧΑΪΑΣ",AF76,0)</f>
        <v>32.665999999999997</v>
      </c>
      <c r="AK76" s="16">
        <f>AH76+IF(R76="ΑΙΓΙΑΛΕΙΑΣ",4,0)+IF(T76="ΑΙΓΙΑΛΕΙΑΣ",10,0)+IF(AE76="ΑΙΓΙΑΛΕΙΑΣ",AD76,0)+IF(AG76="ΑΙΓΙΑΛΕΙΑΣ",AF76,0)</f>
        <v>32.665999999999997</v>
      </c>
      <c r="AL76" s="16">
        <f>AH76+IF(R76="ΕΡΥΜΑΝΘΟΥ",4,0)+IF(T76="ΕΡΥΜΑΝΘΟΥ",10,0)+IF(AE76="ΕΡΥΜΑΝΘΟΥ",AD76,0)+IF(AG76="ΕΡΥΜΑΝΘΟΥ",AF76,0)</f>
        <v>32.665999999999997</v>
      </c>
      <c r="AM76" s="16">
        <f>AH76+IF(R76="ΚΑΛΑΒΡΥΤΩΝ",4,0)+IF(T76="ΚΑΛΑΒΡΥΤΩΝ",10,0)+IF(AE76="ΚΑΛΑΒΡΥΤΩΝ",AD76,0)+IF(AG76="ΚΑΛΑΒΡΥΤΩΝ",AF76,0)</f>
        <v>32.665999999999997</v>
      </c>
    </row>
    <row r="77" spans="1:39">
      <c r="A77" s="15">
        <v>76</v>
      </c>
      <c r="B77" s="9" t="s">
        <v>38</v>
      </c>
      <c r="C77" s="9">
        <v>585218</v>
      </c>
      <c r="D77" s="9" t="s">
        <v>423</v>
      </c>
      <c r="E77" s="9" t="s">
        <v>144</v>
      </c>
      <c r="F77" s="9" t="s">
        <v>87</v>
      </c>
      <c r="G77" s="6">
        <v>19</v>
      </c>
      <c r="H77" s="6">
        <v>1</v>
      </c>
      <c r="I77" s="6">
        <v>6</v>
      </c>
      <c r="J77" s="18">
        <f>G77</f>
        <v>19</v>
      </c>
      <c r="K77" s="2">
        <f>IF(I77&gt;14,H77+1,H77)</f>
        <v>1</v>
      </c>
      <c r="L77" s="2">
        <f>J77+K77/12</f>
        <v>19.083333333333332</v>
      </c>
      <c r="M77" s="2">
        <f>TRUNC((IF(L77&gt;20,(L77-20)*2+10+15,(IF(L77&gt;10,(L77-10)*1.5+10,L77*1)))),3)</f>
        <v>23.625</v>
      </c>
      <c r="N77" s="6">
        <v>23.625</v>
      </c>
      <c r="O77" s="9">
        <v>4</v>
      </c>
      <c r="P77" s="9">
        <v>5</v>
      </c>
      <c r="Q77" s="9">
        <v>4</v>
      </c>
      <c r="R77" s="9" t="s">
        <v>47</v>
      </c>
      <c r="S77" s="9">
        <v>0</v>
      </c>
      <c r="T77" s="9">
        <v>0</v>
      </c>
      <c r="U77" s="15"/>
      <c r="V77" s="15"/>
      <c r="W77" s="15"/>
      <c r="X77" s="15"/>
      <c r="Y77" s="15"/>
      <c r="Z77" s="10">
        <v>32.625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16">
        <f>N77+O77+P77+AA77+AB77+AC77</f>
        <v>32.625</v>
      </c>
      <c r="AI77" s="16">
        <f>AH77+IF(R77="ΠΑΤΡΕΩΝ",4,0)+IF(T77="ΠΑΤΡΕΩΝ",10,0)+IF(AE77="ΠΑΤΡΕΩΝ",AD77,0)+IF(AG77="ΠΑΤΡΕΩΝ",AF77,0)</f>
        <v>36.625</v>
      </c>
      <c r="AJ77" s="16">
        <f>AH77+IF(R77="ΔΥΤΙΚΗΣ ΑΧΑΪΑΣ",4,0)+IF(T77="ΔΥΤΙΚΗΣ ΑΧΑΪΑΣ",10,0)+IF(AE77="ΔΥΤΙΚΗΣ ΑΧΑΪΑΣ",AD77,0)+IF(AG77="ΔΥΤΙΚΗΣ ΑΧΑΪΑΣ",AF77,0)</f>
        <v>32.625</v>
      </c>
      <c r="AK77" s="16">
        <f>AH77+IF(R77="ΑΙΓΙΑΛΕΙΑΣ",4,0)+IF(T77="ΑΙΓΙΑΛΕΙΑΣ",10,0)+IF(AE77="ΑΙΓΙΑΛΕΙΑΣ",AD77,0)+IF(AG77="ΑΙΓΙΑΛΕΙΑΣ",AF77,0)</f>
        <v>32.625</v>
      </c>
      <c r="AL77" s="16">
        <f>AH77+IF(R77="ΕΡΥΜΑΝΘΟΥ",4,0)+IF(T77="ΕΡΥΜΑΝΘΟΥ",10,0)+IF(AE77="ΕΡΥΜΑΝΘΟΥ",AD77,0)+IF(AG77="ΕΡΥΜΑΝΘΟΥ",AF77,0)</f>
        <v>32.625</v>
      </c>
      <c r="AM77" s="16">
        <f>AH77+IF(R77="ΚΑΛΑΒΡΥΤΩΝ",4,0)+IF(T77="ΚΑΛΑΒΡΥΤΩΝ",10,0)+IF(AE77="ΚΑΛΑΒΡΥΤΩΝ",AD77,0)+IF(AG77="ΚΑΛΑΒΡΥΤΩΝ",AF77,0)</f>
        <v>32.625</v>
      </c>
    </row>
    <row r="78" spans="1:39">
      <c r="A78" s="15">
        <v>77</v>
      </c>
      <c r="B78" s="9" t="s">
        <v>38</v>
      </c>
      <c r="C78" s="9">
        <v>701660</v>
      </c>
      <c r="D78" s="9" t="s">
        <v>301</v>
      </c>
      <c r="E78" s="9" t="s">
        <v>302</v>
      </c>
      <c r="F78" s="9" t="s">
        <v>303</v>
      </c>
      <c r="G78" s="6">
        <v>9</v>
      </c>
      <c r="H78" s="6">
        <v>5</v>
      </c>
      <c r="I78" s="6">
        <v>2</v>
      </c>
      <c r="J78" s="18">
        <f>G78</f>
        <v>9</v>
      </c>
      <c r="K78" s="2">
        <f>IF(I78&gt;14,H78+1,H78)</f>
        <v>5</v>
      </c>
      <c r="L78" s="2">
        <f>J78+K78/12</f>
        <v>9.4166666666666661</v>
      </c>
      <c r="M78" s="2">
        <f>TRUNC((IF(L78&gt;20,(L78-20)*2+10+15,(IF(L78&gt;10,(L78-10)*1.5+10,L78*1)))),3)</f>
        <v>9.4160000000000004</v>
      </c>
      <c r="N78" s="6">
        <v>9.4160000000000004</v>
      </c>
      <c r="O78" s="9">
        <v>4</v>
      </c>
      <c r="P78" s="9">
        <v>19</v>
      </c>
      <c r="Q78" s="9">
        <v>4</v>
      </c>
      <c r="R78" s="9" t="s">
        <v>47</v>
      </c>
      <c r="S78" s="9">
        <v>10</v>
      </c>
      <c r="T78" s="9" t="s">
        <v>47</v>
      </c>
      <c r="U78" s="15"/>
      <c r="V78" s="15"/>
      <c r="W78" s="15"/>
      <c r="X78" s="15"/>
      <c r="Y78" s="15"/>
      <c r="Z78" s="10">
        <v>32.415999999999997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16">
        <f>N78+O78+P78+AA78+AB78+AC78</f>
        <v>32.415999999999997</v>
      </c>
      <c r="AI78" s="16">
        <f>AH78+IF(R78="ΠΑΤΡΕΩΝ",4,0)+IF(T78="ΠΑΤΡΕΩΝ",10,0)+IF(AE78="ΠΑΤΡΕΩΝ",AD78,0)+IF(AG78="ΠΑΤΡΕΩΝ",AF78,0)</f>
        <v>46.415999999999997</v>
      </c>
      <c r="AJ78" s="16">
        <f>AH78+IF(R78="ΔΥΤΙΚΗΣ ΑΧΑΪΑΣ",4,0)+IF(T78="ΔΥΤΙΚΗΣ ΑΧΑΪΑΣ",10,0)+IF(AE78="ΔΥΤΙΚΗΣ ΑΧΑΪΑΣ",AD78,0)+IF(AG78="ΔΥΤΙΚΗΣ ΑΧΑΪΑΣ",AF78,0)</f>
        <v>32.415999999999997</v>
      </c>
      <c r="AK78" s="16">
        <f>AH78+IF(R78="ΑΙΓΙΑΛΕΙΑΣ",4,0)+IF(T78="ΑΙΓΙΑΛΕΙΑΣ",10,0)+IF(AE78="ΑΙΓΙΑΛΕΙΑΣ",AD78,0)+IF(AG78="ΑΙΓΙΑΛΕΙΑΣ",AF78,0)</f>
        <v>32.415999999999997</v>
      </c>
      <c r="AL78" s="16">
        <f>AH78+IF(R78="ΕΡΥΜΑΝΘΟΥ",4,0)+IF(T78="ΕΡΥΜΑΝΘΟΥ",10,0)+IF(AE78="ΕΡΥΜΑΝΘΟΥ",AD78,0)+IF(AG78="ΕΡΥΜΑΝΘΟΥ",AF78,0)</f>
        <v>32.415999999999997</v>
      </c>
      <c r="AM78" s="16">
        <f>AH78+IF(R78="ΚΑΛΑΒΡΥΤΩΝ",4,0)+IF(T78="ΚΑΛΑΒΡΥΤΩΝ",10,0)+IF(AE78="ΚΑΛΑΒΡΥΤΩΝ",AD78,0)+IF(AG78="ΚΑΛΑΒΡΥΤΩΝ",AF78,0)</f>
        <v>32.415999999999997</v>
      </c>
    </row>
    <row r="79" spans="1:39">
      <c r="A79" s="15">
        <v>78</v>
      </c>
      <c r="B79" s="9" t="s">
        <v>38</v>
      </c>
      <c r="C79" s="9">
        <v>605119</v>
      </c>
      <c r="D79" s="9" t="s">
        <v>375</v>
      </c>
      <c r="E79" s="9" t="s">
        <v>376</v>
      </c>
      <c r="F79" s="9" t="s">
        <v>110</v>
      </c>
      <c r="G79" s="6">
        <v>14</v>
      </c>
      <c r="H79" s="6">
        <v>10</v>
      </c>
      <c r="I79" s="6">
        <v>18</v>
      </c>
      <c r="J79" s="18">
        <f>G79</f>
        <v>14</v>
      </c>
      <c r="K79" s="2">
        <f>IF(I79&gt;14,H79+1,H79)</f>
        <v>11</v>
      </c>
      <c r="L79" s="2">
        <f>J79+K79/12</f>
        <v>14.916666666666666</v>
      </c>
      <c r="M79" s="2">
        <f>TRUNC((IF(L79&gt;20,(L79-20)*2+10+15,(IF(L79&gt;10,(L79-10)*1.5+10,L79*1)))),3)</f>
        <v>17.375</v>
      </c>
      <c r="N79" s="6">
        <v>17.375</v>
      </c>
      <c r="O79" s="9">
        <v>4</v>
      </c>
      <c r="P79" s="9">
        <v>11</v>
      </c>
      <c r="Q79" s="9">
        <v>4</v>
      </c>
      <c r="R79" s="9" t="s">
        <v>47</v>
      </c>
      <c r="S79" s="9">
        <v>10</v>
      </c>
      <c r="T79" s="9" t="s">
        <v>41</v>
      </c>
      <c r="U79" s="15"/>
      <c r="V79" s="15"/>
      <c r="W79" s="15"/>
      <c r="X79" s="15"/>
      <c r="Y79" s="15"/>
      <c r="Z79" s="10">
        <v>32.375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16">
        <f>N79+O79+P79+AA79+AB79+AC79</f>
        <v>32.375</v>
      </c>
      <c r="AI79" s="16">
        <f>AH79+IF(R79="ΠΑΤΡΕΩΝ",4,0)+IF(T79="ΠΑΤΡΕΩΝ",10,0)+IF(AE79="ΠΑΤΡΕΩΝ",AD79,0)+IF(AG79="ΠΑΤΡΕΩΝ",AF79,0)</f>
        <v>36.375</v>
      </c>
      <c r="AJ79" s="16">
        <f>AH79+IF(R79="ΔΥΤΙΚΗΣ ΑΧΑΪΑΣ",4,0)+IF(T79="ΔΥΤΙΚΗΣ ΑΧΑΪΑΣ",10,0)+IF(AE79="ΔΥΤΙΚΗΣ ΑΧΑΪΑΣ",AD79,0)+IF(AG79="ΔΥΤΙΚΗΣ ΑΧΑΪΑΣ",AF79,0)</f>
        <v>42.375</v>
      </c>
      <c r="AK79" s="16">
        <f>AH79+IF(R79="ΑΙΓΙΑΛΕΙΑΣ",4,0)+IF(T79="ΑΙΓΙΑΛΕΙΑΣ",10,0)+IF(AE79="ΑΙΓΙΑΛΕΙΑΣ",AD79,0)+IF(AG79="ΑΙΓΙΑΛΕΙΑΣ",AF79,0)</f>
        <v>32.375</v>
      </c>
      <c r="AL79" s="16">
        <f>AH79+IF(R79="ΕΡΥΜΑΝΘΟΥ",4,0)+IF(T79="ΕΡΥΜΑΝΘΟΥ",10,0)+IF(AE79="ΕΡΥΜΑΝΘΟΥ",AD79,0)+IF(AG79="ΕΡΥΜΑΝΘΟΥ",AF79,0)</f>
        <v>32.375</v>
      </c>
      <c r="AM79" s="16">
        <f>AH79+IF(R79="ΚΑΛΑΒΡΥΤΩΝ",4,0)+IF(T79="ΚΑΛΑΒΡΥΤΩΝ",10,0)+IF(AE79="ΚΑΛΑΒΡΥΤΩΝ",AD79,0)+IF(AG79="ΚΑΛΑΒΡΥΤΩΝ",AF79,0)</f>
        <v>32.375</v>
      </c>
    </row>
    <row r="80" spans="1:39">
      <c r="A80" s="15">
        <v>79</v>
      </c>
      <c r="B80" s="9" t="s">
        <v>38</v>
      </c>
      <c r="C80" s="9">
        <v>605924</v>
      </c>
      <c r="D80" s="9" t="s">
        <v>241</v>
      </c>
      <c r="E80" s="9" t="s">
        <v>91</v>
      </c>
      <c r="F80" s="9" t="s">
        <v>59</v>
      </c>
      <c r="G80" s="6">
        <v>14</v>
      </c>
      <c r="H80" s="6">
        <v>6</v>
      </c>
      <c r="I80" s="6">
        <v>10</v>
      </c>
      <c r="J80" s="18">
        <f>G80</f>
        <v>14</v>
      </c>
      <c r="K80" s="2">
        <f>IF(I80&gt;14,H80+1,H80)</f>
        <v>6</v>
      </c>
      <c r="L80" s="2">
        <f>J80+K80/12</f>
        <v>14.5</v>
      </c>
      <c r="M80" s="2">
        <f>TRUNC((IF(L80&gt;20,(L80-20)*2+10+15,(IF(L80&gt;10,(L80-10)*1.5+10,L80*1)))),3)</f>
        <v>16.75</v>
      </c>
      <c r="N80" s="6">
        <v>16.75</v>
      </c>
      <c r="O80" s="9">
        <v>4</v>
      </c>
      <c r="P80" s="9">
        <v>11</v>
      </c>
      <c r="Q80" s="9">
        <v>4</v>
      </c>
      <c r="R80" s="9" t="s">
        <v>47</v>
      </c>
      <c r="S80" s="9">
        <v>10</v>
      </c>
      <c r="T80" s="9" t="s">
        <v>47</v>
      </c>
      <c r="U80" s="15"/>
      <c r="V80" s="15"/>
      <c r="W80" s="15"/>
      <c r="X80" s="15"/>
      <c r="Y80" s="15"/>
      <c r="Z80" s="10">
        <v>31.75</v>
      </c>
      <c r="AA80" s="9">
        <v>0</v>
      </c>
      <c r="AB80" s="9">
        <v>0</v>
      </c>
      <c r="AC80" s="9">
        <v>0</v>
      </c>
      <c r="AD80" s="9">
        <v>3</v>
      </c>
      <c r="AE80" s="9" t="s">
        <v>47</v>
      </c>
      <c r="AF80" s="9">
        <v>0</v>
      </c>
      <c r="AG80" s="9">
        <v>0</v>
      </c>
      <c r="AH80" s="16">
        <f>N80+O80+P80+AA80+AB80+AC80</f>
        <v>31.75</v>
      </c>
      <c r="AI80" s="16">
        <f>AH80+IF(R80="ΠΑΤΡΕΩΝ",4,0)+IF(T80="ΠΑΤΡΕΩΝ",10,0)+IF(AE80="ΠΑΤΡΕΩΝ",AD80,0)+IF(AG80="ΠΑΤΡΕΩΝ",AF80,0)</f>
        <v>48.75</v>
      </c>
      <c r="AJ80" s="16">
        <f>AH80+IF(R80="ΔΥΤΙΚΗΣ ΑΧΑΪΑΣ",4,0)+IF(T80="ΔΥΤΙΚΗΣ ΑΧΑΪΑΣ",10,0)+IF(AE80="ΔΥΤΙΚΗΣ ΑΧΑΪΑΣ",AD80,0)+IF(AG80="ΔΥΤΙΚΗΣ ΑΧΑΪΑΣ",AF80,0)</f>
        <v>31.75</v>
      </c>
      <c r="AK80" s="16">
        <f>AH80+IF(R80="ΑΙΓΙΑΛΕΙΑΣ",4,0)+IF(T80="ΑΙΓΙΑΛΕΙΑΣ",10,0)+IF(AE80="ΑΙΓΙΑΛΕΙΑΣ",AD80,0)+IF(AG80="ΑΙΓΙΑΛΕΙΑΣ",AF80,0)</f>
        <v>31.75</v>
      </c>
      <c r="AL80" s="16">
        <f>AH80+IF(R80="ΕΡΥΜΑΝΘΟΥ",4,0)+IF(T80="ΕΡΥΜΑΝΘΟΥ",10,0)+IF(AE80="ΕΡΥΜΑΝΘΟΥ",AD80,0)+IF(AG80="ΕΡΥΜΑΝΘΟΥ",AF80,0)</f>
        <v>31.75</v>
      </c>
      <c r="AM80" s="16">
        <f>AH80+IF(R80="ΚΑΛΑΒΡΥΤΩΝ",4,0)+IF(T80="ΚΑΛΑΒΡΥΤΩΝ",10,0)+IF(AE80="ΚΑΛΑΒΡΥΤΩΝ",AD80,0)+IF(AG80="ΚΑΛΑΒΡΥΤΩΝ",AF80,0)</f>
        <v>31.75</v>
      </c>
    </row>
    <row r="81" spans="1:39">
      <c r="A81" s="15">
        <v>80</v>
      </c>
      <c r="B81" s="9" t="s">
        <v>38</v>
      </c>
      <c r="C81" s="9">
        <v>605884</v>
      </c>
      <c r="D81" s="9" t="s">
        <v>363</v>
      </c>
      <c r="E81" s="9" t="s">
        <v>171</v>
      </c>
      <c r="F81" s="9" t="s">
        <v>72</v>
      </c>
      <c r="G81" s="6">
        <v>14</v>
      </c>
      <c r="H81" s="6">
        <v>4</v>
      </c>
      <c r="I81" s="6">
        <v>8</v>
      </c>
      <c r="J81" s="18">
        <f>G81</f>
        <v>14</v>
      </c>
      <c r="K81" s="2">
        <f>IF(I81&gt;14,H81+1,H81)</f>
        <v>4</v>
      </c>
      <c r="L81" s="2">
        <f>J81+K81/12</f>
        <v>14.333333333333334</v>
      </c>
      <c r="M81" s="2">
        <f>TRUNC((IF(L81&gt;20,(L81-20)*2+10+15,(IF(L81&gt;10,(L81-10)*1.5+10,L81*1)))),3)</f>
        <v>16.5</v>
      </c>
      <c r="N81" s="6">
        <v>16.5</v>
      </c>
      <c r="O81" s="9">
        <v>4</v>
      </c>
      <c r="P81" s="9">
        <v>11</v>
      </c>
      <c r="Q81" s="9">
        <v>4</v>
      </c>
      <c r="R81" s="9" t="s">
        <v>47</v>
      </c>
      <c r="S81" s="9">
        <v>10</v>
      </c>
      <c r="T81" s="9" t="s">
        <v>47</v>
      </c>
      <c r="U81" s="15"/>
      <c r="V81" s="15"/>
      <c r="W81" s="15"/>
      <c r="X81" s="15"/>
      <c r="Y81" s="15"/>
      <c r="Z81" s="10">
        <v>31.5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16">
        <f>N81+O81+P81+AA81+AB81+AC81</f>
        <v>31.5</v>
      </c>
      <c r="AI81" s="16">
        <f>AH81+IF(R81="ΠΑΤΡΕΩΝ",4,0)+IF(T81="ΠΑΤΡΕΩΝ",10,0)+IF(AE81="ΠΑΤΡΕΩΝ",AD81,0)+IF(AG81="ΠΑΤΡΕΩΝ",AF81,0)</f>
        <v>45.5</v>
      </c>
      <c r="AJ81" s="16">
        <f>AH81+IF(R81="ΔΥΤΙΚΗΣ ΑΧΑΪΑΣ",4,0)+IF(T81="ΔΥΤΙΚΗΣ ΑΧΑΪΑΣ",10,0)+IF(AE81="ΔΥΤΙΚΗΣ ΑΧΑΪΑΣ",AD81,0)+IF(AG81="ΔΥΤΙΚΗΣ ΑΧΑΪΑΣ",AF81,0)</f>
        <v>31.5</v>
      </c>
      <c r="AK81" s="16">
        <f>AH81+IF(R81="ΑΙΓΙΑΛΕΙΑΣ",4,0)+IF(T81="ΑΙΓΙΑΛΕΙΑΣ",10,0)+IF(AE81="ΑΙΓΙΑΛΕΙΑΣ",AD81,0)+IF(AG81="ΑΙΓΙΑΛΕΙΑΣ",AF81,0)</f>
        <v>31.5</v>
      </c>
      <c r="AL81" s="16">
        <f>AH81+IF(R81="ΕΡΥΜΑΝΘΟΥ",4,0)+IF(T81="ΕΡΥΜΑΝΘΟΥ",10,0)+IF(AE81="ΕΡΥΜΑΝΘΟΥ",AD81,0)+IF(AG81="ΕΡΥΜΑΝΘΟΥ",AF81,0)</f>
        <v>31.5</v>
      </c>
      <c r="AM81" s="16">
        <f>AH81+IF(R81="ΚΑΛΑΒΡΥΤΩΝ",4,0)+IF(T81="ΚΑΛΑΒΡΥΤΩΝ",10,0)+IF(AE81="ΚΑΛΑΒΡΥΤΩΝ",AD81,0)+IF(AG81="ΚΑΛΑΒΡΥΤΩΝ",AF81,0)</f>
        <v>31.5</v>
      </c>
    </row>
    <row r="82" spans="1:39">
      <c r="A82" s="15">
        <v>81</v>
      </c>
      <c r="B82" s="9" t="s">
        <v>38</v>
      </c>
      <c r="C82" s="9">
        <v>602538</v>
      </c>
      <c r="D82" s="9" t="s">
        <v>235</v>
      </c>
      <c r="E82" s="9" t="s">
        <v>236</v>
      </c>
      <c r="F82" s="9" t="s">
        <v>125</v>
      </c>
      <c r="G82" s="6">
        <v>14</v>
      </c>
      <c r="H82" s="6">
        <v>0</v>
      </c>
      <c r="I82" s="6">
        <v>0</v>
      </c>
      <c r="J82" s="18">
        <f>G82</f>
        <v>14</v>
      </c>
      <c r="K82" s="2">
        <f>IF(I82&gt;14,H82+1,H82)</f>
        <v>0</v>
      </c>
      <c r="L82" s="2">
        <f>J82+K82/12</f>
        <v>14</v>
      </c>
      <c r="M82" s="2">
        <f>TRUNC((IF(L82&gt;20,(L82-20)*2+10+15,(IF(L82&gt;10,(L82-10)*1.5+10,L82*1)))),3)</f>
        <v>16</v>
      </c>
      <c r="N82" s="6">
        <v>16</v>
      </c>
      <c r="O82" s="9">
        <v>4</v>
      </c>
      <c r="P82" s="9">
        <v>11</v>
      </c>
      <c r="Q82" s="9">
        <v>4</v>
      </c>
      <c r="R82" s="9" t="s">
        <v>47</v>
      </c>
      <c r="S82" s="9">
        <v>0</v>
      </c>
      <c r="T82" s="9">
        <v>0</v>
      </c>
      <c r="U82" s="15"/>
      <c r="V82" s="15"/>
      <c r="W82" s="15"/>
      <c r="X82" s="15"/>
      <c r="Y82" s="15"/>
      <c r="Z82" s="10">
        <v>31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16">
        <f>N82+O82+P82+AA82+AB82+AC82</f>
        <v>31</v>
      </c>
      <c r="AI82" s="16">
        <f>AH82+IF(R82="ΠΑΤΡΕΩΝ",4,0)+IF(T82="ΠΑΤΡΕΩΝ",10,0)+IF(AE82="ΠΑΤΡΕΩΝ",AD82,0)+IF(AG82="ΠΑΤΡΕΩΝ",AF82,0)</f>
        <v>35</v>
      </c>
      <c r="AJ82" s="16">
        <f>AH82+IF(R82="ΔΥΤΙΚΗΣ ΑΧΑΪΑΣ",4,0)+IF(T82="ΔΥΤΙΚΗΣ ΑΧΑΪΑΣ",10,0)+IF(AE82="ΔΥΤΙΚΗΣ ΑΧΑΪΑΣ",AD82,0)+IF(AG82="ΔΥΤΙΚΗΣ ΑΧΑΪΑΣ",AF82,0)</f>
        <v>31</v>
      </c>
      <c r="AK82" s="16">
        <f>AH82+IF(R82="ΑΙΓΙΑΛΕΙΑΣ",4,0)+IF(T82="ΑΙΓΙΑΛΕΙΑΣ",10,0)+IF(AE82="ΑΙΓΙΑΛΕΙΑΣ",AD82,0)+IF(AG82="ΑΙΓΙΑΛΕΙΑΣ",AF82,0)</f>
        <v>31</v>
      </c>
      <c r="AL82" s="16">
        <f>AH82+IF(R82="ΕΡΥΜΑΝΘΟΥ",4,0)+IF(T82="ΕΡΥΜΑΝΘΟΥ",10,0)+IF(AE82="ΕΡΥΜΑΝΘΟΥ",AD82,0)+IF(AG82="ΕΡΥΜΑΝΘΟΥ",AF82,0)</f>
        <v>31</v>
      </c>
      <c r="AM82" s="16">
        <f>AH82+IF(R82="ΚΑΛΑΒΡΥΤΩΝ",4,0)+IF(T82="ΚΑΛΑΒΡΥΤΩΝ",10,0)+IF(AE82="ΚΑΛΑΒΡΥΤΩΝ",AD82,0)+IF(AG82="ΚΑΛΑΒΡΥΤΩΝ",AF82,0)</f>
        <v>31</v>
      </c>
    </row>
    <row r="83" spans="1:39">
      <c r="A83" s="15">
        <v>82</v>
      </c>
      <c r="B83" s="9" t="s">
        <v>38</v>
      </c>
      <c r="C83" s="9">
        <v>602693</v>
      </c>
      <c r="D83" s="9" t="s">
        <v>342</v>
      </c>
      <c r="E83" s="9" t="s">
        <v>343</v>
      </c>
      <c r="F83" s="9" t="s">
        <v>53</v>
      </c>
      <c r="G83" s="6">
        <v>14</v>
      </c>
      <c r="H83" s="6">
        <v>0</v>
      </c>
      <c r="I83" s="6">
        <v>0</v>
      </c>
      <c r="J83" s="18">
        <f>G83</f>
        <v>14</v>
      </c>
      <c r="K83" s="2">
        <f>IF(I83&gt;14,H83+1,H83)</f>
        <v>0</v>
      </c>
      <c r="L83" s="2">
        <f>J83+K83/12</f>
        <v>14</v>
      </c>
      <c r="M83" s="2">
        <f>TRUNC((IF(L83&gt;20,(L83-20)*2+10+15,(IF(L83&gt;10,(L83-10)*1.5+10,L83*1)))),3)</f>
        <v>16</v>
      </c>
      <c r="N83" s="6">
        <v>16</v>
      </c>
      <c r="O83" s="9">
        <v>4</v>
      </c>
      <c r="P83" s="9">
        <v>11</v>
      </c>
      <c r="Q83" s="9">
        <v>4</v>
      </c>
      <c r="R83" s="9" t="s">
        <v>47</v>
      </c>
      <c r="S83" s="9">
        <v>10</v>
      </c>
      <c r="T83" s="9" t="s">
        <v>47</v>
      </c>
      <c r="U83" s="15"/>
      <c r="V83" s="15"/>
      <c r="W83" s="15"/>
      <c r="X83" s="15"/>
      <c r="Y83" s="15"/>
      <c r="Z83" s="10">
        <v>31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16">
        <f>N83+O83+P83+AA83+AB83+AC83</f>
        <v>31</v>
      </c>
      <c r="AI83" s="16">
        <f>AH83+IF(R83="ΠΑΤΡΕΩΝ",4,0)+IF(T83="ΠΑΤΡΕΩΝ",10,0)+IF(AE83="ΠΑΤΡΕΩΝ",AD83,0)+IF(AG83="ΠΑΤΡΕΩΝ",AF83,0)</f>
        <v>45</v>
      </c>
      <c r="AJ83" s="16">
        <f>AH83+IF(R83="ΔΥΤΙΚΗΣ ΑΧΑΪΑΣ",4,0)+IF(T83="ΔΥΤΙΚΗΣ ΑΧΑΪΑΣ",10,0)+IF(AE83="ΔΥΤΙΚΗΣ ΑΧΑΪΑΣ",AD83,0)+IF(AG83="ΔΥΤΙΚΗΣ ΑΧΑΪΑΣ",AF83,0)</f>
        <v>31</v>
      </c>
      <c r="AK83" s="16">
        <f>AH83+IF(R83="ΑΙΓΙΑΛΕΙΑΣ",4,0)+IF(T83="ΑΙΓΙΑΛΕΙΑΣ",10,0)+IF(AE83="ΑΙΓΙΑΛΕΙΑΣ",AD83,0)+IF(AG83="ΑΙΓΙΑΛΕΙΑΣ",AF83,0)</f>
        <v>31</v>
      </c>
      <c r="AL83" s="16">
        <f>AH83+IF(R83="ΕΡΥΜΑΝΘΟΥ",4,0)+IF(T83="ΕΡΥΜΑΝΘΟΥ",10,0)+IF(AE83="ΕΡΥΜΑΝΘΟΥ",AD83,0)+IF(AG83="ΕΡΥΜΑΝΘΟΥ",AF83,0)</f>
        <v>31</v>
      </c>
      <c r="AM83" s="16">
        <f>AH83+IF(R83="ΚΑΛΑΒΡΥΤΩΝ",4,0)+IF(T83="ΚΑΛΑΒΡΥΤΩΝ",10,0)+IF(AE83="ΚΑΛΑΒΡΥΤΩΝ",AD83,0)+IF(AG83="ΚΑΛΑΒΡΥΤΩΝ",AF83,0)</f>
        <v>31</v>
      </c>
    </row>
    <row r="84" spans="1:39">
      <c r="A84" s="15">
        <v>83</v>
      </c>
      <c r="B84" s="9" t="s">
        <v>38</v>
      </c>
      <c r="C84" s="9">
        <v>617587</v>
      </c>
      <c r="D84" s="9" t="s">
        <v>294</v>
      </c>
      <c r="E84" s="9" t="s">
        <v>141</v>
      </c>
      <c r="F84" s="9" t="s">
        <v>295</v>
      </c>
      <c r="G84" s="6">
        <v>10</v>
      </c>
      <c r="H84" s="6">
        <v>7</v>
      </c>
      <c r="I84" s="6">
        <v>19</v>
      </c>
      <c r="J84" s="18">
        <f>G84</f>
        <v>10</v>
      </c>
      <c r="K84" s="2">
        <f>IF(I84&gt;14,H84+1,H84)</f>
        <v>8</v>
      </c>
      <c r="L84" s="2">
        <f>J84+K84/12</f>
        <v>10.666666666666666</v>
      </c>
      <c r="M84" s="2">
        <f>TRUNC((IF(L84&gt;20,(L84-20)*2+10+15,(IF(L84&gt;10,(L84-10)*1.5+10,L84*1)))),3)</f>
        <v>11</v>
      </c>
      <c r="N84" s="6">
        <v>11</v>
      </c>
      <c r="O84" s="9">
        <v>0</v>
      </c>
      <c r="P84" s="9">
        <v>0</v>
      </c>
      <c r="Q84" s="9">
        <v>4</v>
      </c>
      <c r="R84" s="9" t="s">
        <v>47</v>
      </c>
      <c r="S84" s="9">
        <v>0</v>
      </c>
      <c r="T84" s="9">
        <v>0</v>
      </c>
      <c r="U84" s="15"/>
      <c r="V84" s="15"/>
      <c r="W84" s="15"/>
      <c r="X84" s="15"/>
      <c r="Y84" s="15"/>
      <c r="Z84" s="10">
        <v>30.666</v>
      </c>
      <c r="AA84" s="9">
        <v>0</v>
      </c>
      <c r="AB84" s="9">
        <v>0</v>
      </c>
      <c r="AC84" s="9">
        <v>20</v>
      </c>
      <c r="AD84" s="9">
        <v>0</v>
      </c>
      <c r="AE84" s="9">
        <v>0</v>
      </c>
      <c r="AF84" s="9">
        <v>0</v>
      </c>
      <c r="AG84" s="9">
        <v>0</v>
      </c>
      <c r="AH84" s="16">
        <f>N84+O84+P84+AA84+AB84+AC84</f>
        <v>31</v>
      </c>
      <c r="AI84" s="16">
        <f>AH84+IF(R84="ΠΑΤΡΕΩΝ",4,0)+IF(T84="ΠΑΤΡΕΩΝ",10,0)+IF(AE84="ΠΑΤΡΕΩΝ",AD84,0)+IF(AG84="ΠΑΤΡΕΩΝ",AF84,0)</f>
        <v>35</v>
      </c>
      <c r="AJ84" s="16">
        <f>AH84+IF(R84="ΔΥΤΙΚΗΣ ΑΧΑΪΑΣ",4,0)+IF(T84="ΔΥΤΙΚΗΣ ΑΧΑΪΑΣ",10,0)+IF(AE84="ΔΥΤΙΚΗΣ ΑΧΑΪΑΣ",AD84,0)+IF(AG84="ΔΥΤΙΚΗΣ ΑΧΑΪΑΣ",AF84,0)</f>
        <v>31</v>
      </c>
      <c r="AK84" s="16">
        <f>AH84+IF(R84="ΑΙΓΙΑΛΕΙΑΣ",4,0)+IF(T84="ΑΙΓΙΑΛΕΙΑΣ",10,0)+IF(AE84="ΑΙΓΙΑΛΕΙΑΣ",AD84,0)+IF(AG84="ΑΙΓΙΑΛΕΙΑΣ",AF84,0)</f>
        <v>31</v>
      </c>
      <c r="AL84" s="16">
        <f>AH84+IF(R84="ΕΡΥΜΑΝΘΟΥ",4,0)+IF(T84="ΕΡΥΜΑΝΘΟΥ",10,0)+IF(AE84="ΕΡΥΜΑΝΘΟΥ",AD84,0)+IF(AG84="ΕΡΥΜΑΝΘΟΥ",AF84,0)</f>
        <v>31</v>
      </c>
      <c r="AM84" s="16">
        <f>AH84+IF(R84="ΚΑΛΑΒΡΥΤΩΝ",4,0)+IF(T84="ΚΑΛΑΒΡΥΤΩΝ",10,0)+IF(AE84="ΚΑΛΑΒΡΥΤΩΝ",AD84,0)+IF(AG84="ΚΑΛΑΒΡΥΤΩΝ",AF84,0)</f>
        <v>31</v>
      </c>
    </row>
    <row r="85" spans="1:39">
      <c r="A85" s="15">
        <v>84</v>
      </c>
      <c r="B85" s="9" t="s">
        <v>38</v>
      </c>
      <c r="C85" s="9">
        <v>611063</v>
      </c>
      <c r="D85" s="9" t="s">
        <v>373</v>
      </c>
      <c r="E85" s="9" t="s">
        <v>55</v>
      </c>
      <c r="F85" s="9" t="s">
        <v>87</v>
      </c>
      <c r="G85" s="6">
        <v>13</v>
      </c>
      <c r="H85" s="6">
        <v>7</v>
      </c>
      <c r="I85" s="6">
        <v>16</v>
      </c>
      <c r="J85" s="18">
        <f>G85</f>
        <v>13</v>
      </c>
      <c r="K85" s="2">
        <f>IF(I85&gt;14,H85+1,H85)</f>
        <v>8</v>
      </c>
      <c r="L85" s="2">
        <f>J85+K85/12</f>
        <v>13.666666666666666</v>
      </c>
      <c r="M85" s="2">
        <f>TRUNC((IF(L85&gt;20,(L85-20)*2+10+15,(IF(L85&gt;10,(L85-10)*1.5+10,L85*1)))),3)</f>
        <v>15.5</v>
      </c>
      <c r="N85" s="6">
        <v>15.5</v>
      </c>
      <c r="O85" s="9">
        <v>4</v>
      </c>
      <c r="P85" s="9">
        <v>11</v>
      </c>
      <c r="Q85" s="9">
        <v>4</v>
      </c>
      <c r="R85" s="9" t="s">
        <v>47</v>
      </c>
      <c r="S85" s="9">
        <v>10</v>
      </c>
      <c r="T85" s="9" t="s">
        <v>47</v>
      </c>
      <c r="U85" s="15"/>
      <c r="V85" s="15"/>
      <c r="W85" s="15"/>
      <c r="X85" s="15"/>
      <c r="Y85" s="15"/>
      <c r="Z85" s="10">
        <v>30.5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16">
        <f>N85+O85+P85+AA85+AB85+AC85</f>
        <v>30.5</v>
      </c>
      <c r="AI85" s="16">
        <f>AH85+IF(R85="ΠΑΤΡΕΩΝ",4,0)+IF(T85="ΠΑΤΡΕΩΝ",10,0)+IF(AE85="ΠΑΤΡΕΩΝ",AD85,0)+IF(AG85="ΠΑΤΡΕΩΝ",AF85,0)</f>
        <v>44.5</v>
      </c>
      <c r="AJ85" s="16">
        <f>AH85+IF(R85="ΔΥΤΙΚΗΣ ΑΧΑΪΑΣ",4,0)+IF(T85="ΔΥΤΙΚΗΣ ΑΧΑΪΑΣ",10,0)+IF(AE85="ΔΥΤΙΚΗΣ ΑΧΑΪΑΣ",AD85,0)+IF(AG85="ΔΥΤΙΚΗΣ ΑΧΑΪΑΣ",AF85,0)</f>
        <v>30.5</v>
      </c>
      <c r="AK85" s="16">
        <f>AH85+IF(R85="ΑΙΓΙΑΛΕΙΑΣ",4,0)+IF(T85="ΑΙΓΙΑΛΕΙΑΣ",10,0)+IF(AE85="ΑΙΓΙΑΛΕΙΑΣ",AD85,0)+IF(AG85="ΑΙΓΙΑΛΕΙΑΣ",AF85,0)</f>
        <v>30.5</v>
      </c>
      <c r="AL85" s="16">
        <f>AH85+IF(R85="ΕΡΥΜΑΝΘΟΥ",4,0)+IF(T85="ΕΡΥΜΑΝΘΟΥ",10,0)+IF(AE85="ΕΡΥΜΑΝΘΟΥ",AD85,0)+IF(AG85="ΕΡΥΜΑΝΘΟΥ",AF85,0)</f>
        <v>30.5</v>
      </c>
      <c r="AM85" s="16">
        <f>AH85+IF(R85="ΚΑΛΑΒΡΥΤΩΝ",4,0)+IF(T85="ΚΑΛΑΒΡΥΤΩΝ",10,0)+IF(AE85="ΚΑΛΑΒΡΥΤΩΝ",AD85,0)+IF(AG85="ΚΑΛΑΒΡΥΤΩΝ",AF85,0)</f>
        <v>30.5</v>
      </c>
    </row>
    <row r="86" spans="1:39">
      <c r="A86" s="15">
        <v>85</v>
      </c>
      <c r="B86" s="9" t="s">
        <v>38</v>
      </c>
      <c r="C86" s="9">
        <v>601549</v>
      </c>
      <c r="D86" s="9" t="s">
        <v>350</v>
      </c>
      <c r="E86" s="9" t="s">
        <v>126</v>
      </c>
      <c r="F86" s="9" t="s">
        <v>110</v>
      </c>
      <c r="G86" s="6">
        <v>20</v>
      </c>
      <c r="H86" s="6">
        <v>9</v>
      </c>
      <c r="I86" s="6">
        <v>10</v>
      </c>
      <c r="J86" s="18">
        <f>G86</f>
        <v>20</v>
      </c>
      <c r="K86" s="2">
        <f>IF(I86&gt;14,H86+1,H86)</f>
        <v>9</v>
      </c>
      <c r="L86" s="2">
        <f>J86+K86/12</f>
        <v>20.75</v>
      </c>
      <c r="M86" s="2">
        <f>TRUNC((IF(L86&gt;20,(L86-20)*2+10+15,(IF(L86&gt;10,(L86-10)*1.5+10,L86*1)))),3)</f>
        <v>26.5</v>
      </c>
      <c r="N86" s="6">
        <v>26.5</v>
      </c>
      <c r="O86" s="9">
        <v>4</v>
      </c>
      <c r="P86" s="9">
        <v>0</v>
      </c>
      <c r="Q86" s="9">
        <v>4</v>
      </c>
      <c r="R86" s="9" t="s">
        <v>47</v>
      </c>
      <c r="S86" s="9">
        <v>0</v>
      </c>
      <c r="T86" s="9">
        <v>0</v>
      </c>
      <c r="U86" s="15"/>
      <c r="V86" s="15"/>
      <c r="W86" s="15"/>
      <c r="X86" s="15"/>
      <c r="Y86" s="15"/>
      <c r="Z86" s="10">
        <v>30.125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16">
        <f>N86+O86+P86+AA86+AB86+AC86</f>
        <v>30.5</v>
      </c>
      <c r="AI86" s="16">
        <f>AH86+IF(R86="ΠΑΤΡΕΩΝ",4,0)+IF(T86="ΠΑΤΡΕΩΝ",10,0)+IF(AE86="ΠΑΤΡΕΩΝ",AD86,0)+IF(AG86="ΠΑΤΡΕΩΝ",AF86,0)</f>
        <v>34.5</v>
      </c>
      <c r="AJ86" s="16">
        <f>AH86+IF(R86="ΔΥΤΙΚΗΣ ΑΧΑΪΑΣ",4,0)+IF(T86="ΔΥΤΙΚΗΣ ΑΧΑΪΑΣ",10,0)+IF(AE86="ΔΥΤΙΚΗΣ ΑΧΑΪΑΣ",AD86,0)+IF(AG86="ΔΥΤΙΚΗΣ ΑΧΑΪΑΣ",AF86,0)</f>
        <v>30.5</v>
      </c>
      <c r="AK86" s="16">
        <f>AH86+IF(R86="ΑΙΓΙΑΛΕΙΑΣ",4,0)+IF(T86="ΑΙΓΙΑΛΕΙΑΣ",10,0)+IF(AE86="ΑΙΓΙΑΛΕΙΑΣ",AD86,0)+IF(AG86="ΑΙΓΙΑΛΕΙΑΣ",AF86,0)</f>
        <v>30.5</v>
      </c>
      <c r="AL86" s="16">
        <f>AH86+IF(R86="ΕΡΥΜΑΝΘΟΥ",4,0)+IF(T86="ΕΡΥΜΑΝΘΟΥ",10,0)+IF(AE86="ΕΡΥΜΑΝΘΟΥ",AD86,0)+IF(AG86="ΕΡΥΜΑΝΘΟΥ",AF86,0)</f>
        <v>30.5</v>
      </c>
      <c r="AM86" s="16">
        <f>AH86+IF(R86="ΚΑΛΑΒΡΥΤΩΝ",4,0)+IF(T86="ΚΑΛΑΒΡΥΤΩΝ",10,0)+IF(AE86="ΚΑΛΑΒΡΥΤΩΝ",AD86,0)+IF(AG86="ΚΑΛΑΒΡΥΤΩΝ",AF86,0)</f>
        <v>30.5</v>
      </c>
    </row>
    <row r="87" spans="1:39">
      <c r="A87" s="15">
        <v>86</v>
      </c>
      <c r="B87" s="9" t="s">
        <v>38</v>
      </c>
      <c r="C87" s="9">
        <v>600829</v>
      </c>
      <c r="D87" s="9" t="s">
        <v>388</v>
      </c>
      <c r="E87" s="9" t="s">
        <v>126</v>
      </c>
      <c r="F87" s="9" t="s">
        <v>53</v>
      </c>
      <c r="G87" s="6">
        <v>16</v>
      </c>
      <c r="H87" s="6">
        <v>10</v>
      </c>
      <c r="I87" s="6">
        <v>5</v>
      </c>
      <c r="J87" s="18">
        <f>G87</f>
        <v>16</v>
      </c>
      <c r="K87" s="2">
        <f>IF(I87&gt;14,H87+1,H87)</f>
        <v>10</v>
      </c>
      <c r="L87" s="2">
        <f>J87+K87/12</f>
        <v>16.833333333333332</v>
      </c>
      <c r="M87" s="2">
        <v>20.88</v>
      </c>
      <c r="N87" s="6">
        <v>20.875</v>
      </c>
      <c r="O87" s="9">
        <v>4</v>
      </c>
      <c r="P87" s="9">
        <v>5</v>
      </c>
      <c r="Q87" s="9">
        <v>4</v>
      </c>
      <c r="R87" s="9" t="s">
        <v>47</v>
      </c>
      <c r="S87" s="9">
        <v>0</v>
      </c>
      <c r="T87" s="9">
        <v>0</v>
      </c>
      <c r="U87" s="15"/>
      <c r="V87" s="15"/>
      <c r="W87" s="15"/>
      <c r="X87" s="15"/>
      <c r="Y87" s="15"/>
      <c r="Z87" s="10">
        <v>29.75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16">
        <f>N87+O87+P87+AA87+AB87+AC87</f>
        <v>29.875</v>
      </c>
      <c r="AI87" s="16">
        <f>AH87+IF(R87="ΠΑΤΡΕΩΝ",4,0)+IF(T87="ΠΑΤΡΕΩΝ",10,0)+IF(AE87="ΠΑΤΡΕΩΝ",AD87,0)+IF(AG87="ΠΑΤΡΕΩΝ",AF87,0)</f>
        <v>33.875</v>
      </c>
      <c r="AJ87" s="16">
        <f>AH87+IF(R87="ΔΥΤΙΚΗΣ ΑΧΑΪΑΣ",4,0)+IF(T87="ΔΥΤΙΚΗΣ ΑΧΑΪΑΣ",10,0)+IF(AE87="ΔΥΤΙΚΗΣ ΑΧΑΪΑΣ",AD87,0)+IF(AG87="ΔΥΤΙΚΗΣ ΑΧΑΪΑΣ",AF87,0)</f>
        <v>29.875</v>
      </c>
      <c r="AK87" s="16">
        <f>AH87+IF(R87="ΑΙΓΙΑΛΕΙΑΣ",4,0)+IF(T87="ΑΙΓΙΑΛΕΙΑΣ",10,0)+IF(AE87="ΑΙΓΙΑΛΕΙΑΣ",AD87,0)+IF(AG87="ΑΙΓΙΑΛΕΙΑΣ",AF87,0)</f>
        <v>29.875</v>
      </c>
      <c r="AL87" s="16">
        <f>AH87+IF(R87="ΕΡΥΜΑΝΘΟΥ",4,0)+IF(T87="ΕΡΥΜΑΝΘΟΥ",10,0)+IF(AE87="ΕΡΥΜΑΝΘΟΥ",AD87,0)+IF(AG87="ΕΡΥΜΑΝΘΟΥ",AF87,0)</f>
        <v>29.875</v>
      </c>
      <c r="AM87" s="16">
        <f>AH87+IF(R87="ΚΑΛΑΒΡΥΤΩΝ",4,0)+IF(T87="ΚΑΛΑΒΡΥΤΩΝ",10,0)+IF(AE87="ΚΑΛΑΒΡΥΤΩΝ",AD87,0)+IF(AG87="ΚΑΛΑΒΡΥΤΩΝ",AF87,0)</f>
        <v>29.875</v>
      </c>
    </row>
    <row r="88" spans="1:39">
      <c r="A88" s="15">
        <v>87</v>
      </c>
      <c r="B88" s="9" t="s">
        <v>38</v>
      </c>
      <c r="C88" s="9">
        <v>618668</v>
      </c>
      <c r="D88" s="9" t="s">
        <v>202</v>
      </c>
      <c r="E88" s="9" t="s">
        <v>379</v>
      </c>
      <c r="F88" s="9" t="s">
        <v>111</v>
      </c>
      <c r="G88" s="6">
        <v>13</v>
      </c>
      <c r="H88" s="6">
        <v>2</v>
      </c>
      <c r="I88" s="6">
        <v>0</v>
      </c>
      <c r="J88" s="18">
        <f>G88</f>
        <v>13</v>
      </c>
      <c r="K88" s="2">
        <f>IF(I88&gt;14,H88+1,H88)</f>
        <v>2</v>
      </c>
      <c r="L88" s="2">
        <f>J88+K88/12</f>
        <v>13.166666666666666</v>
      </c>
      <c r="M88" s="2">
        <f>TRUNC((IF(L88&gt;20,(L88-20)*2+10+15,(IF(L88&gt;10,(L88-10)*1.5+10,L88*1)))),3)</f>
        <v>14.75</v>
      </c>
      <c r="N88" s="6">
        <v>14.75</v>
      </c>
      <c r="O88" s="9">
        <v>4</v>
      </c>
      <c r="P88" s="9">
        <v>11</v>
      </c>
      <c r="Q88" s="9">
        <v>4</v>
      </c>
      <c r="R88" s="9" t="s">
        <v>47</v>
      </c>
      <c r="S88" s="9">
        <v>10</v>
      </c>
      <c r="T88" s="9" t="s">
        <v>47</v>
      </c>
      <c r="U88" s="15"/>
      <c r="V88" s="15"/>
      <c r="W88" s="15"/>
      <c r="X88" s="15"/>
      <c r="Y88" s="15"/>
      <c r="Z88" s="10">
        <v>29.75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16">
        <f>N88+O88+P88+AA88+AB88+AC88</f>
        <v>29.75</v>
      </c>
      <c r="AI88" s="16">
        <f>AH88+IF(R88="ΠΑΤΡΕΩΝ",4,0)+IF(T88="ΠΑΤΡΕΩΝ",10,0)+IF(AE88="ΠΑΤΡΕΩΝ",AD88,0)+IF(AG88="ΠΑΤΡΕΩΝ",AF88,0)</f>
        <v>43.75</v>
      </c>
      <c r="AJ88" s="16">
        <f>AH88+IF(R88="ΔΥΤΙΚΗΣ ΑΧΑΪΑΣ",4,0)+IF(T88="ΔΥΤΙΚΗΣ ΑΧΑΪΑΣ",10,0)+IF(AE88="ΔΥΤΙΚΗΣ ΑΧΑΪΑΣ",AD88,0)+IF(AG88="ΔΥΤΙΚΗΣ ΑΧΑΪΑΣ",AF88,0)</f>
        <v>29.75</v>
      </c>
      <c r="AK88" s="16">
        <f>AH88+IF(R88="ΑΙΓΙΑΛΕΙΑΣ",4,0)+IF(T88="ΑΙΓΙΑΛΕΙΑΣ",10,0)+IF(AE88="ΑΙΓΙΑΛΕΙΑΣ",AD88,0)+IF(AG88="ΑΙΓΙΑΛΕΙΑΣ",AF88,0)</f>
        <v>29.75</v>
      </c>
      <c r="AL88" s="16">
        <f>AH88+IF(R88="ΕΡΥΜΑΝΘΟΥ",4,0)+IF(T88="ΕΡΥΜΑΝΘΟΥ",10,0)+IF(AE88="ΕΡΥΜΑΝΘΟΥ",AD88,0)+IF(AG88="ΕΡΥΜΑΝΘΟΥ",AF88,0)</f>
        <v>29.75</v>
      </c>
      <c r="AM88" s="16">
        <f>AH88+IF(R88="ΚΑΛΑΒΡΥΤΩΝ",4,0)+IF(T88="ΚΑΛΑΒΡΥΤΩΝ",10,0)+IF(AE88="ΚΑΛΑΒΡΥΤΩΝ",AD88,0)+IF(AG88="ΚΑΛΑΒΡΥΤΩΝ",AF88,0)</f>
        <v>29.75</v>
      </c>
    </row>
    <row r="89" spans="1:39">
      <c r="A89" s="15">
        <v>88</v>
      </c>
      <c r="B89" s="5" t="s">
        <v>38</v>
      </c>
      <c r="C89" s="5">
        <v>583860</v>
      </c>
      <c r="D89" s="5" t="s">
        <v>422</v>
      </c>
      <c r="E89" s="5" t="s">
        <v>163</v>
      </c>
      <c r="F89" s="11"/>
      <c r="G89" s="6">
        <v>0</v>
      </c>
      <c r="H89" s="6">
        <v>0</v>
      </c>
      <c r="I89" s="6">
        <v>0</v>
      </c>
      <c r="J89" s="18">
        <f>G89</f>
        <v>0</v>
      </c>
      <c r="K89" s="2">
        <f>IF(I89&gt;14,H89+1,H89)</f>
        <v>0</v>
      </c>
      <c r="L89" s="2">
        <f>J89+K89/12</f>
        <v>0</v>
      </c>
      <c r="M89" s="2">
        <v>29.666</v>
      </c>
      <c r="N89" s="6">
        <v>29.666</v>
      </c>
      <c r="O89" s="5">
        <v>0</v>
      </c>
      <c r="P89" s="5">
        <v>0</v>
      </c>
      <c r="Q89" s="15">
        <v>4</v>
      </c>
      <c r="R89" s="15" t="s">
        <v>47</v>
      </c>
      <c r="S89" s="15"/>
      <c r="T89" s="15"/>
      <c r="U89" s="15"/>
      <c r="V89" s="15"/>
      <c r="W89" s="15"/>
      <c r="X89" s="15"/>
      <c r="Y89" s="15"/>
      <c r="Z89" s="7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16">
        <f>N89+O89+P89+AA89+AB89+AC89</f>
        <v>29.666</v>
      </c>
      <c r="AI89" s="16">
        <f>AH89+IF(R89="ΠΑΤΡΕΩΝ",4,0)+IF(T89="ΠΑΤΡΕΩΝ",10,0)+IF(AE89="ΠΑΤΡΕΩΝ",AD89,0)+IF(AG89="ΠΑΤΡΕΩΝ",AF89,0)</f>
        <v>33.665999999999997</v>
      </c>
      <c r="AJ89" s="16">
        <f>AH89+IF(R89="ΔΥΤΙΚΗΣ ΑΧΑΪΑΣ",4,0)+IF(T89="ΔΥΤΙΚΗΣ ΑΧΑΪΑΣ",10,0)+IF(AE89="ΔΥΤΙΚΗΣ ΑΧΑΪΑΣ",AD89,0)+IF(AG89="ΔΥΤΙΚΗΣ ΑΧΑΪΑΣ",AF89,0)</f>
        <v>29.666</v>
      </c>
      <c r="AK89" s="16">
        <f>AH89+IF(R89="ΑΙΓΙΑΛΕΙΑΣ",4,0)+IF(T89="ΑΙΓΙΑΛΕΙΑΣ",10,0)+IF(AE89="ΑΙΓΙΑΛΕΙΑΣ",AD89,0)+IF(AG89="ΑΙΓΙΑΛΕΙΑΣ",AF89,0)</f>
        <v>29.666</v>
      </c>
      <c r="AL89" s="16">
        <f>AH89+IF(R89="ΕΡΥΜΑΝΘΟΥ",4,0)+IF(T89="ΕΡΥΜΑΝΘΟΥ",10,0)+IF(AE89="ΕΡΥΜΑΝΘΟΥ",AD89,0)+IF(AG89="ΕΡΥΜΑΝΘΟΥ",AF89,0)</f>
        <v>29.666</v>
      </c>
      <c r="AM89" s="16">
        <f>AH89+IF(R89="ΚΑΛΑΒΡΥΤΩΝ",4,0)+IF(T89="ΚΑΛΑΒΡΥΤΩΝ",10,0)+IF(AE89="ΚΑΛΑΒΡΥΤΩΝ",AD89,0)+IF(AG89="ΚΑΛΑΒΡΥΤΩΝ",AF89,0)</f>
        <v>29.666</v>
      </c>
    </row>
    <row r="90" spans="1:39">
      <c r="A90" s="15">
        <v>89</v>
      </c>
      <c r="B90" s="15" t="s">
        <v>38</v>
      </c>
      <c r="C90" s="15">
        <v>601091</v>
      </c>
      <c r="D90" s="15" t="s">
        <v>96</v>
      </c>
      <c r="E90" s="15" t="s">
        <v>62</v>
      </c>
      <c r="F90" s="15"/>
      <c r="G90" s="23">
        <v>22</v>
      </c>
      <c r="H90" s="23">
        <v>2</v>
      </c>
      <c r="I90" s="23">
        <v>28</v>
      </c>
      <c r="J90" s="23">
        <f>G90</f>
        <v>22</v>
      </c>
      <c r="K90" s="1">
        <f>IF(I90&gt;14,H90+1,H90)</f>
        <v>3</v>
      </c>
      <c r="L90" s="1">
        <f>J90+K90/12</f>
        <v>22.25</v>
      </c>
      <c r="M90" s="1">
        <f>TRUNC((IF(L90&gt;20,(L90-20)*2+10+15,(IF(L90&gt;10,(L90-10)*1.5+10,L90*1)))),3)</f>
        <v>29.5</v>
      </c>
      <c r="N90" s="17">
        <v>29.5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/>
      <c r="V90" s="15"/>
      <c r="W90" s="15"/>
      <c r="X90" s="15"/>
      <c r="Y90" s="15"/>
      <c r="Z90" s="15"/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6">
        <f>N90+O90+P90+AA90+AB90+AC90</f>
        <v>29.5</v>
      </c>
      <c r="AI90" s="15">
        <f>AH90+IF(R90="ΠΑΤΡΕΩΝ",4,0)+IF(T90="ΠΑΤΡΕΩΝ",10,0)+IF(AE90="ΠΑΤΡΕΩΝ",AD90,0)+IF(AG90="ΠΑΤΡΕΩΝ",AF90,0)</f>
        <v>29.5</v>
      </c>
      <c r="AJ90" s="15">
        <f>AH90+IF(R90="ΔΥΤΙΚΗΣ ΑΧΑΪΑΣ",4,0)+IF(T90="ΔΥΤΙΚΗΣ ΑΧΑΪΑΣ",10,0)+IF(AE90="ΔΥΤΙΚΗΣ ΑΧΑΪΑΣ",AD90,0)+IF(AG90="ΔΥΤΙΚΗΣ ΑΧΑΪΑΣ",AF90,0)</f>
        <v>29.5</v>
      </c>
      <c r="AK90" s="15">
        <f>AH90+IF(R90="ΑΙΓΙΑΛΕΙΑΣ",4,0)+IF(T90="ΑΙΓΙΑΛΕΙΑΣ",10,0)+IF(AE90="ΑΙΓΙΑΛΕΙΑΣ",AD90,0)+IF(AG90="ΑΙΓΙΑΛΕΙΑΣ",AF90,0)</f>
        <v>29.5</v>
      </c>
      <c r="AL90" s="15">
        <f>AH90+IF(R90="ΕΡΥΜΑΝΘΟΥ",4,0)+IF(T90="ΕΡΥΜΑΝΘΟΥ",10,0)+IF(AE90="ΕΡΥΜΑΝΘΟΥ",AD90,0)+IF(AG90="ΕΡΥΜΑΝΘΟΥ",AF90,0)</f>
        <v>29.5</v>
      </c>
      <c r="AM90" s="15">
        <f>AH90+IF(R90="ΚΑΛΑΒΡΥΤΩΝ",4,0)+IF(T90="ΚΑΛΑΒΡΥΤΩΝ",10,0)+IF(AE90="ΚΑΛΑΒΡΥΤΩΝ",AD90,0)+IF(AG90="ΚΑΛΑΒΡΥΤΩΝ",AF90,0)</f>
        <v>29.5</v>
      </c>
    </row>
    <row r="91" spans="1:39">
      <c r="A91" s="15">
        <v>90</v>
      </c>
      <c r="B91" s="15" t="s">
        <v>38</v>
      </c>
      <c r="C91" s="15">
        <v>599430</v>
      </c>
      <c r="D91" s="15" t="s">
        <v>56</v>
      </c>
      <c r="E91" s="15" t="s">
        <v>57</v>
      </c>
      <c r="F91" s="15">
        <v>1</v>
      </c>
      <c r="G91" s="23">
        <v>16</v>
      </c>
      <c r="H91" s="23">
        <v>7</v>
      </c>
      <c r="I91" s="23">
        <v>26</v>
      </c>
      <c r="J91" s="23">
        <f>G91</f>
        <v>16</v>
      </c>
      <c r="K91" s="1">
        <f>IF(I91&gt;14,H91+1,H91)</f>
        <v>8</v>
      </c>
      <c r="L91" s="1">
        <f>J91+K91/12</f>
        <v>16.666666666666668</v>
      </c>
      <c r="M91" s="1">
        <f>TRUNC((IF(L91&gt;20,(L91-20)*2+10+15,(IF(L91&gt;10,(L91-10)*1.5+10,L91*1)))),3)</f>
        <v>20</v>
      </c>
      <c r="N91" s="17">
        <v>20</v>
      </c>
      <c r="O91" s="15">
        <v>4</v>
      </c>
      <c r="P91" s="15">
        <v>5</v>
      </c>
      <c r="Q91" s="15">
        <v>0</v>
      </c>
      <c r="R91" s="15"/>
      <c r="S91" s="15">
        <v>10</v>
      </c>
      <c r="T91" s="15" t="s">
        <v>47</v>
      </c>
      <c r="U91" s="15" t="s">
        <v>42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6">
        <f>N91+O91+P91+AA91+AB91+AC91</f>
        <v>29</v>
      </c>
      <c r="AI91" s="15">
        <f>AH91+IF(R91="ΠΑΤΡΕΩΝ",4,0)+IF(T91="ΠΑΤΡΕΩΝ",10,0)+IF(AE91="ΠΑΤΡΕΩΝ",AD91,0)+IF(AG91="ΠΑΤΡΕΩΝ",AF91,0)</f>
        <v>39</v>
      </c>
      <c r="AJ91" s="15">
        <f>AH91+IF(R91="ΔΥΤΙΚΗΣ ΑΧΑΪΑΣ",4,0)+IF(T91="ΔΥΤΙΚΗΣ ΑΧΑΪΑΣ",10,0)+IF(AE91="ΔΥΤΙΚΗΣ ΑΧΑΪΑΣ",AD91,0)+IF(AG91="ΔΥΤΙΚΗΣ ΑΧΑΪΑΣ",AF91,0)</f>
        <v>29</v>
      </c>
      <c r="AK91" s="15">
        <f>AH91+IF(R91="ΑΙΓΙΑΛΕΙΑΣ",4,0)+IF(T91="ΑΙΓΙΑΛΕΙΑΣ",10,0)+IF(AE91="ΑΙΓΙΑΛΕΙΑΣ",AD91,0)+IF(AG91="ΑΙΓΙΑΛΕΙΑΣ",AF91,0)</f>
        <v>29</v>
      </c>
      <c r="AL91" s="15">
        <f>AH91+IF(R91="ΕΡΥΜΑΝΘΟΥ",4,0)+IF(T91="ΕΡΥΜΑΝΘΟΥ",10,0)+IF(AE91="ΕΡΥΜΑΝΘΟΥ",AD91,0)+IF(AG91="ΕΡΥΜΑΝΘΟΥ",AF91,0)</f>
        <v>29</v>
      </c>
      <c r="AM91" s="15">
        <f>AH91+IF(R91="ΚΑΛΑΒΡΥΤΩΝ",4,0)+IF(T91="ΚΑΛΑΒΡΥΤΩΝ",10,0)+IF(AE91="ΚΑΛΑΒΡΥΤΩΝ",AD91,0)+IF(AG91="ΚΑΛΑΒΡΥΤΩΝ",AF91,0)</f>
        <v>29</v>
      </c>
    </row>
    <row r="92" spans="1:39">
      <c r="A92" s="15">
        <v>91</v>
      </c>
      <c r="B92" s="9" t="s">
        <v>38</v>
      </c>
      <c r="C92" s="9">
        <v>610823</v>
      </c>
      <c r="D92" s="9" t="s">
        <v>427</v>
      </c>
      <c r="E92" s="9" t="s">
        <v>163</v>
      </c>
      <c r="F92" s="9" t="s">
        <v>428</v>
      </c>
      <c r="G92" s="6">
        <v>12</v>
      </c>
      <c r="H92" s="6">
        <v>6</v>
      </c>
      <c r="I92" s="6">
        <v>19</v>
      </c>
      <c r="J92" s="18">
        <f>G92</f>
        <v>12</v>
      </c>
      <c r="K92" s="2">
        <f>IF(I92&gt;14,H92+1,H92)</f>
        <v>7</v>
      </c>
      <c r="L92" s="2">
        <f>J92+K92/12</f>
        <v>12.583333333333334</v>
      </c>
      <c r="M92" s="2">
        <f>TRUNC((IF(L92&gt;20,(L92-20)*2+10+15,(IF(L92&gt;10,(L92-10)*1.5+10,L92*1)))),3)</f>
        <v>13.875</v>
      </c>
      <c r="N92" s="6">
        <v>13.875</v>
      </c>
      <c r="O92" s="9">
        <v>4</v>
      </c>
      <c r="P92" s="9">
        <v>11</v>
      </c>
      <c r="Q92" s="9">
        <v>4</v>
      </c>
      <c r="R92" s="9" t="s">
        <v>47</v>
      </c>
      <c r="S92" s="9">
        <v>10</v>
      </c>
      <c r="T92" s="9" t="s">
        <v>47</v>
      </c>
      <c r="U92" s="15"/>
      <c r="V92" s="15"/>
      <c r="W92" s="15"/>
      <c r="X92" s="15"/>
      <c r="Y92" s="15"/>
      <c r="Z92" s="10">
        <v>28.875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16">
        <f>N92+O92+P92+AA92+AB92+AC92</f>
        <v>28.875</v>
      </c>
      <c r="AI92" s="16">
        <f>AH92+IF(R92="ΠΑΤΡΕΩΝ",4,0)+IF(T92="ΠΑΤΡΕΩΝ",10,0)+IF(AE92="ΠΑΤΡΕΩΝ",AD92,0)+IF(AG92="ΠΑΤΡΕΩΝ",AF92,0)</f>
        <v>42.875</v>
      </c>
      <c r="AJ92" s="16">
        <f>AH92+IF(R92="ΔΥΤΙΚΗΣ ΑΧΑΪΑΣ",4,0)+IF(T92="ΔΥΤΙΚΗΣ ΑΧΑΪΑΣ",10,0)+IF(AE92="ΔΥΤΙΚΗΣ ΑΧΑΪΑΣ",AD92,0)+IF(AG92="ΔΥΤΙΚΗΣ ΑΧΑΪΑΣ",AF92,0)</f>
        <v>28.875</v>
      </c>
      <c r="AK92" s="16">
        <f>AH92+IF(R92="ΑΙΓΙΑΛΕΙΑΣ",4,0)+IF(T92="ΑΙΓΙΑΛΕΙΑΣ",10,0)+IF(AE92="ΑΙΓΙΑΛΕΙΑΣ",AD92,0)+IF(AG92="ΑΙΓΙΑΛΕΙΑΣ",AF92,0)</f>
        <v>28.875</v>
      </c>
      <c r="AL92" s="16">
        <f>AH92+IF(R92="ΕΡΥΜΑΝΘΟΥ",4,0)+IF(T92="ΕΡΥΜΑΝΘΟΥ",10,0)+IF(AE92="ΕΡΥΜΑΝΘΟΥ",AD92,0)+IF(AG92="ΕΡΥΜΑΝΘΟΥ",AF92,0)</f>
        <v>28.875</v>
      </c>
      <c r="AM92" s="16">
        <f>AH92+IF(R92="ΚΑΛΑΒΡΥΤΩΝ",4,0)+IF(T92="ΚΑΛΑΒΡΥΤΩΝ",10,0)+IF(AE92="ΚΑΛΑΒΡΥΤΩΝ",AD92,0)+IF(AG92="ΚΑΛΑΒΡΥΤΩΝ",AF92,0)</f>
        <v>28.875</v>
      </c>
    </row>
    <row r="93" spans="1:39">
      <c r="A93" s="15">
        <v>92</v>
      </c>
      <c r="B93" s="9" t="s">
        <v>38</v>
      </c>
      <c r="C93" s="9">
        <v>594522</v>
      </c>
      <c r="D93" s="9" t="s">
        <v>159</v>
      </c>
      <c r="E93" s="9" t="s">
        <v>160</v>
      </c>
      <c r="F93" s="9" t="s">
        <v>108</v>
      </c>
      <c r="G93" s="6">
        <v>16</v>
      </c>
      <c r="H93" s="6">
        <v>5</v>
      </c>
      <c r="I93" s="6">
        <v>13</v>
      </c>
      <c r="J93" s="18">
        <f>G93</f>
        <v>16</v>
      </c>
      <c r="K93" s="2">
        <f>IF(I93&gt;14,H93+1,H93)</f>
        <v>5</v>
      </c>
      <c r="L93" s="2">
        <f>J93+K93/12</f>
        <v>16.416666666666668</v>
      </c>
      <c r="M93" s="2">
        <f>TRUNC((IF(L93&gt;20,(L93-20)*2+10+15,(IF(L93&gt;10,(L93-10)*1.5+10,L93*1)))),3)</f>
        <v>19.625</v>
      </c>
      <c r="N93" s="6">
        <v>19.625</v>
      </c>
      <c r="O93" s="9">
        <v>4</v>
      </c>
      <c r="P93" s="9">
        <v>5</v>
      </c>
      <c r="Q93" s="9">
        <v>0</v>
      </c>
      <c r="R93" s="9">
        <v>0</v>
      </c>
      <c r="S93" s="9">
        <v>10</v>
      </c>
      <c r="T93" s="9" t="s">
        <v>47</v>
      </c>
      <c r="U93" s="15"/>
      <c r="V93" s="15"/>
      <c r="W93" s="15"/>
      <c r="X93" s="15"/>
      <c r="Y93" s="15"/>
      <c r="Z93" s="9">
        <v>28.625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16">
        <f>N93+O93+P93+AA93+AB93+AC93</f>
        <v>28.625</v>
      </c>
      <c r="AI93" s="16">
        <f>AH93+IF(R93="ΠΑΤΡΕΩΝ",4,0)+IF(T93="ΠΑΤΡΕΩΝ",10,0)+IF(AE93="ΠΑΤΡΕΩΝ",AD93,0)+IF(AG93="ΠΑΤΡΕΩΝ",AF93,0)</f>
        <v>38.625</v>
      </c>
      <c r="AJ93" s="16">
        <f>AH93+IF(R93="ΔΥΤΙΚΗΣ ΑΧΑΪΑΣ",4,0)+IF(T93="ΔΥΤΙΚΗΣ ΑΧΑΪΑΣ",10,0)+IF(AE93="ΔΥΤΙΚΗΣ ΑΧΑΪΑΣ",AD93,0)+IF(AG93="ΔΥΤΙΚΗΣ ΑΧΑΪΑΣ",AF93,0)</f>
        <v>28.625</v>
      </c>
      <c r="AK93" s="16">
        <f>AH93+IF(R93="ΑΙΓΙΑΛΕΙΑΣ",4,0)+IF(T93="ΑΙΓΙΑΛΕΙΑΣ",10,0)+IF(AE93="ΑΙΓΙΑΛΕΙΑΣ",AD93,0)+IF(AG93="ΑΙΓΙΑΛΕΙΑΣ",AF93,0)</f>
        <v>28.625</v>
      </c>
      <c r="AL93" s="16">
        <f>AH93+IF(R93="ΕΡΥΜΑΝΘΟΥ",4,0)+IF(T93="ΕΡΥΜΑΝΘΟΥ",10,0)+IF(AE93="ΕΡΥΜΑΝΘΟΥ",AD93,0)+IF(AG93="ΕΡΥΜΑΝΘΟΥ",AF93,0)</f>
        <v>28.625</v>
      </c>
      <c r="AM93" s="16">
        <f>AH93+IF(R93="ΚΑΛΑΒΡΥΤΩΝ",4,0)+IF(T93="ΚΑΛΑΒΡΥΤΩΝ",10,0)+IF(AE93="ΚΑΛΑΒΡΥΤΩΝ",AD93,0)+IF(AG93="ΚΑΛΑΒΡΥΤΩΝ",AF93,0)</f>
        <v>28.625</v>
      </c>
    </row>
    <row r="94" spans="1:39">
      <c r="A94" s="15">
        <v>93</v>
      </c>
      <c r="B94" s="9" t="s">
        <v>38</v>
      </c>
      <c r="C94" s="9">
        <v>613399</v>
      </c>
      <c r="D94" s="9" t="s">
        <v>431</v>
      </c>
      <c r="E94" s="9" t="s">
        <v>49</v>
      </c>
      <c r="F94" s="9" t="s">
        <v>432</v>
      </c>
      <c r="G94" s="6">
        <v>12</v>
      </c>
      <c r="H94" s="6">
        <v>4</v>
      </c>
      <c r="I94" s="6">
        <v>17</v>
      </c>
      <c r="J94" s="18">
        <f>G94</f>
        <v>12</v>
      </c>
      <c r="K94" s="2">
        <f>IF(I94&gt;14,H94+1,H94)</f>
        <v>5</v>
      </c>
      <c r="L94" s="2">
        <f>J94+K94/12</f>
        <v>12.416666666666666</v>
      </c>
      <c r="M94" s="2">
        <f>TRUNC((IF(L94&gt;20,(L94-20)*2+10+15,(IF(L94&gt;10,(L94-10)*1.5+10,L94*1)))),3)</f>
        <v>13.625</v>
      </c>
      <c r="N94" s="6">
        <v>13.625</v>
      </c>
      <c r="O94" s="9">
        <v>4</v>
      </c>
      <c r="P94" s="9">
        <v>11</v>
      </c>
      <c r="Q94" s="9">
        <v>4</v>
      </c>
      <c r="R94" s="9" t="s">
        <v>47</v>
      </c>
      <c r="S94" s="9">
        <v>10</v>
      </c>
      <c r="T94" s="9" t="s">
        <v>47</v>
      </c>
      <c r="U94" s="15"/>
      <c r="V94" s="15"/>
      <c r="W94" s="15"/>
      <c r="X94" s="15"/>
      <c r="Y94" s="15"/>
      <c r="Z94" s="10">
        <v>28.625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16">
        <f>N94+O94+P94+AA94+AB94+AC94</f>
        <v>28.625</v>
      </c>
      <c r="AI94" s="16">
        <f>AH94+IF(R94="ΠΑΤΡΕΩΝ",4,0)+IF(T94="ΠΑΤΡΕΩΝ",10,0)+IF(AE94="ΠΑΤΡΕΩΝ",AD94,0)+IF(AG94="ΠΑΤΡΕΩΝ",AF94,0)</f>
        <v>42.625</v>
      </c>
      <c r="AJ94" s="16">
        <f>AH94+IF(R94="ΔΥΤΙΚΗΣ ΑΧΑΪΑΣ",4,0)+IF(T94="ΔΥΤΙΚΗΣ ΑΧΑΪΑΣ",10,0)+IF(AE94="ΔΥΤΙΚΗΣ ΑΧΑΪΑΣ",AD94,0)+IF(AG94="ΔΥΤΙΚΗΣ ΑΧΑΪΑΣ",AF94,0)</f>
        <v>28.625</v>
      </c>
      <c r="AK94" s="16">
        <f>AH94+IF(R94="ΑΙΓΙΑΛΕΙΑΣ",4,0)+IF(T94="ΑΙΓΙΑΛΕΙΑΣ",10,0)+IF(AE94="ΑΙΓΙΑΛΕΙΑΣ",AD94,0)+IF(AG94="ΑΙΓΙΑΛΕΙΑΣ",AF94,0)</f>
        <v>28.625</v>
      </c>
      <c r="AL94" s="16">
        <f>AH94+IF(R94="ΕΡΥΜΑΝΘΟΥ",4,0)+IF(T94="ΕΡΥΜΑΝΘΟΥ",10,0)+IF(AE94="ΕΡΥΜΑΝΘΟΥ",AD94,0)+IF(AG94="ΕΡΥΜΑΝΘΟΥ",AF94,0)</f>
        <v>28.625</v>
      </c>
      <c r="AM94" s="16">
        <f>AH94+IF(R94="ΚΑΛΑΒΡΥΤΩΝ",4,0)+IF(T94="ΚΑΛΑΒΡΥΤΩΝ",10,0)+IF(AE94="ΚΑΛΑΒΡΥΤΩΝ",AD94,0)+IF(AG94="ΚΑΛΑΒΡΥΤΩΝ",AF94,0)</f>
        <v>28.625</v>
      </c>
    </row>
    <row r="95" spans="1:39">
      <c r="A95" s="15">
        <v>94</v>
      </c>
      <c r="B95" s="9" t="s">
        <v>38</v>
      </c>
      <c r="C95" s="9">
        <v>594026</v>
      </c>
      <c r="D95" s="9" t="s">
        <v>149</v>
      </c>
      <c r="E95" s="9" t="s">
        <v>150</v>
      </c>
      <c r="F95" s="9" t="s">
        <v>115</v>
      </c>
      <c r="G95" s="6">
        <v>16</v>
      </c>
      <c r="H95" s="6">
        <v>4</v>
      </c>
      <c r="I95" s="6">
        <v>4</v>
      </c>
      <c r="J95" s="18">
        <f>G95</f>
        <v>16</v>
      </c>
      <c r="K95" s="2">
        <f>IF(I95&gt;14,H95+1,H95)</f>
        <v>4</v>
      </c>
      <c r="L95" s="2">
        <f>J95+K95/12</f>
        <v>16.333333333333332</v>
      </c>
      <c r="M95" s="2">
        <f>TRUNC((IF(L95&gt;20,(L95-20)*2+10+15,(IF(L95&gt;10,(L95-10)*1.5+10,L95*1)))),3)</f>
        <v>19.5</v>
      </c>
      <c r="N95" s="6">
        <v>19.5</v>
      </c>
      <c r="O95" s="9">
        <v>4</v>
      </c>
      <c r="P95" s="9">
        <v>5</v>
      </c>
      <c r="Q95" s="9">
        <v>4</v>
      </c>
      <c r="R95" s="9" t="s">
        <v>47</v>
      </c>
      <c r="S95" s="9">
        <v>10</v>
      </c>
      <c r="T95" s="9" t="s">
        <v>47</v>
      </c>
      <c r="U95" s="15"/>
      <c r="V95" s="15"/>
      <c r="W95" s="15"/>
      <c r="X95" s="15"/>
      <c r="Y95" s="15"/>
      <c r="Z95" s="9">
        <v>28.5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16">
        <f>N95+O95+P95+AA95+AB95+AC95</f>
        <v>28.5</v>
      </c>
      <c r="AI95" s="16">
        <f>AH95+IF(R95="ΠΑΤΡΕΩΝ",4,0)+IF(T95="ΠΑΤΡΕΩΝ",10,0)+IF(AE95="ΠΑΤΡΕΩΝ",AD95,0)+IF(AG95="ΠΑΤΡΕΩΝ",AF95,0)</f>
        <v>42.5</v>
      </c>
      <c r="AJ95" s="16">
        <f>AH95+IF(R95="ΔΥΤΙΚΗΣ ΑΧΑΪΑΣ",4,0)+IF(T95="ΔΥΤΙΚΗΣ ΑΧΑΪΑΣ",10,0)+IF(AE95="ΔΥΤΙΚΗΣ ΑΧΑΪΑΣ",AD95,0)+IF(AG95="ΔΥΤΙΚΗΣ ΑΧΑΪΑΣ",AF95,0)</f>
        <v>28.5</v>
      </c>
      <c r="AK95" s="16">
        <f>AH95+IF(R95="ΑΙΓΙΑΛΕΙΑΣ",4,0)+IF(T95="ΑΙΓΙΑΛΕΙΑΣ",10,0)+IF(AE95="ΑΙΓΙΑΛΕΙΑΣ",AD95,0)+IF(AG95="ΑΙΓΙΑΛΕΙΑΣ",AF95,0)</f>
        <v>28.5</v>
      </c>
      <c r="AL95" s="16">
        <f>AH95+IF(R95="ΕΡΥΜΑΝΘΟΥ",4,0)+IF(T95="ΕΡΥΜΑΝΘΟΥ",10,0)+IF(AE95="ΕΡΥΜΑΝΘΟΥ",AD95,0)+IF(AG95="ΕΡΥΜΑΝΘΟΥ",AF95,0)</f>
        <v>28.5</v>
      </c>
      <c r="AM95" s="16">
        <f>AH95+IF(R95="ΚΑΛΑΒΡΥΤΩΝ",4,0)+IF(T95="ΚΑΛΑΒΡΥΤΩΝ",10,0)+IF(AE95="ΚΑΛΑΒΡΥΤΩΝ",AD95,0)+IF(AG95="ΚΑΛΑΒΡΥΤΩΝ",AF95,0)</f>
        <v>28.5</v>
      </c>
    </row>
    <row r="96" spans="1:39">
      <c r="A96" s="15">
        <v>95</v>
      </c>
      <c r="B96" s="15" t="s">
        <v>38</v>
      </c>
      <c r="C96" s="15">
        <v>702216</v>
      </c>
      <c r="D96" s="15" t="s">
        <v>60</v>
      </c>
      <c r="E96" s="15" t="s">
        <v>44</v>
      </c>
      <c r="F96" s="15">
        <v>1</v>
      </c>
      <c r="G96" s="23">
        <v>8</v>
      </c>
      <c r="H96" s="23">
        <v>6</v>
      </c>
      <c r="I96" s="23">
        <v>3</v>
      </c>
      <c r="J96" s="23">
        <f>G96</f>
        <v>8</v>
      </c>
      <c r="K96" s="1">
        <f>IF(I96&gt;14,H96+1,H96)</f>
        <v>6</v>
      </c>
      <c r="L96" s="1">
        <f>J96+K96/12</f>
        <v>8.5</v>
      </c>
      <c r="M96" s="1">
        <f>TRUNC((IF(L96&gt;20,(L96-20)*2+10+15,(IF(L96&gt;10,(L96-10)*1.5+10,L96*1)))),3)</f>
        <v>8.5</v>
      </c>
      <c r="N96" s="17">
        <v>8.5</v>
      </c>
      <c r="O96" s="15">
        <v>0</v>
      </c>
      <c r="P96" s="15">
        <v>0</v>
      </c>
      <c r="Q96" s="15">
        <v>4</v>
      </c>
      <c r="R96" s="15" t="s">
        <v>47</v>
      </c>
      <c r="S96" s="15">
        <v>0</v>
      </c>
      <c r="T96" s="15"/>
      <c r="U96" s="15" t="s">
        <v>42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20</v>
      </c>
      <c r="AD96" s="15">
        <v>3</v>
      </c>
      <c r="AE96" s="15" t="s">
        <v>47</v>
      </c>
      <c r="AF96" s="15">
        <v>0</v>
      </c>
      <c r="AG96" s="15">
        <v>0</v>
      </c>
      <c r="AH96" s="16">
        <f>N96+O96+P96+AA96+AB96+AC96</f>
        <v>28.5</v>
      </c>
      <c r="AI96" s="15">
        <f>AH96+IF(R96="ΠΑΤΡΕΩΝ",4,0)+IF(T96="ΠΑΤΡΕΩΝ",10,0)+IF(AE96="ΠΑΤΡΕΩΝ",AD96,0)+IF(AG96="ΠΑΤΡΕΩΝ",AF96,0)</f>
        <v>35.5</v>
      </c>
      <c r="AJ96" s="15">
        <f>AH96+IF(R96="ΔΥΤΙΚΗΣ ΑΧΑΪΑΣ",4,0)+IF(T96="ΔΥΤΙΚΗΣ ΑΧΑΪΑΣ",10,0)+IF(AE96="ΔΥΤΙΚΗΣ ΑΧΑΪΑΣ",AD96,0)+IF(AG96="ΔΥΤΙΚΗΣ ΑΧΑΪΑΣ",AF96,0)</f>
        <v>28.5</v>
      </c>
      <c r="AK96" s="15">
        <f>AH96+IF(R96="ΑΙΓΙΑΛΕΙΑΣ",4,0)+IF(T96="ΑΙΓΙΑΛΕΙΑΣ",10,0)+IF(AE96="ΑΙΓΙΑΛΕΙΑΣ",AD96,0)+IF(AG96="ΑΙΓΙΑΛΕΙΑΣ",AF96,0)</f>
        <v>28.5</v>
      </c>
      <c r="AL96" s="15">
        <f>AH96+IF(R96="ΕΡΥΜΑΝΘΟΥ",4,0)+IF(T96="ΕΡΥΜΑΝΘΟΥ",10,0)+IF(AE96="ΕΡΥΜΑΝΘΟΥ",AD96,0)+IF(AG96="ΕΡΥΜΑΝΘΟΥ",AF96,0)</f>
        <v>28.5</v>
      </c>
      <c r="AM96" s="15">
        <f>AH96+IF(R96="ΚΑΛΑΒΡΥΤΩΝ",4,0)+IF(T96="ΚΑΛΑΒΡΥΤΩΝ",10,0)+IF(AE96="ΚΑΛΑΒΡΥΤΩΝ",AD96,0)+IF(AG96="ΚΑΛΑΒΡΥΤΩΝ",AF96,0)</f>
        <v>28.5</v>
      </c>
    </row>
    <row r="97" spans="1:39">
      <c r="A97" s="15">
        <v>96</v>
      </c>
      <c r="B97" s="9" t="s">
        <v>38</v>
      </c>
      <c r="C97" s="9">
        <v>595308</v>
      </c>
      <c r="D97" s="9" t="s">
        <v>225</v>
      </c>
      <c r="E97" s="9" t="s">
        <v>226</v>
      </c>
      <c r="F97" s="9" t="s">
        <v>227</v>
      </c>
      <c r="G97" s="6">
        <v>16</v>
      </c>
      <c r="H97" s="6">
        <v>3</v>
      </c>
      <c r="I97" s="6">
        <v>2</v>
      </c>
      <c r="J97" s="18">
        <f>G97</f>
        <v>16</v>
      </c>
      <c r="K97" s="2">
        <f>IF(I97&gt;14,H97+1,H97)</f>
        <v>3</v>
      </c>
      <c r="L97" s="2">
        <f>J97+K97/12</f>
        <v>16.25</v>
      </c>
      <c r="M97" s="2">
        <f>TRUNC((IF(L97&gt;20,(L97-20)*2+10+15,(IF(L97&gt;10,(L97-10)*1.5+10,L97*1)))),3)</f>
        <v>19.375</v>
      </c>
      <c r="N97" s="6">
        <v>19.375</v>
      </c>
      <c r="O97" s="9">
        <v>4</v>
      </c>
      <c r="P97" s="9">
        <v>5</v>
      </c>
      <c r="Q97" s="9">
        <v>4</v>
      </c>
      <c r="R97" s="9" t="s">
        <v>47</v>
      </c>
      <c r="S97" s="9">
        <v>10</v>
      </c>
      <c r="T97" s="9" t="s">
        <v>47</v>
      </c>
      <c r="U97" s="15"/>
      <c r="V97" s="15"/>
      <c r="W97" s="15"/>
      <c r="X97" s="15"/>
      <c r="Y97" s="15"/>
      <c r="Z97" s="10">
        <v>28.375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16">
        <f>N97+O97+P97+AA97+AB97+AC97</f>
        <v>28.375</v>
      </c>
      <c r="AI97" s="16">
        <f>AH97+IF(R97="ΠΑΤΡΕΩΝ",4,0)+IF(T97="ΠΑΤΡΕΩΝ",10,0)+IF(AE97="ΠΑΤΡΕΩΝ",AD97,0)+IF(AG97="ΠΑΤΡΕΩΝ",AF97,0)</f>
        <v>42.375</v>
      </c>
      <c r="AJ97" s="16">
        <f>AH97+IF(R97="ΔΥΤΙΚΗΣ ΑΧΑΪΑΣ",4,0)+IF(T97="ΔΥΤΙΚΗΣ ΑΧΑΪΑΣ",10,0)+IF(AE97="ΔΥΤΙΚΗΣ ΑΧΑΪΑΣ",AD97,0)+IF(AG97="ΔΥΤΙΚΗΣ ΑΧΑΪΑΣ",AF97,0)</f>
        <v>28.375</v>
      </c>
      <c r="AK97" s="16">
        <f>AH97+IF(R97="ΑΙΓΙΑΛΕΙΑΣ",4,0)+IF(T97="ΑΙΓΙΑΛΕΙΑΣ",10,0)+IF(AE97="ΑΙΓΙΑΛΕΙΑΣ",AD97,0)+IF(AG97="ΑΙΓΙΑΛΕΙΑΣ",AF97,0)</f>
        <v>28.375</v>
      </c>
      <c r="AL97" s="16">
        <f>AH97+IF(R97="ΕΡΥΜΑΝΘΟΥ",4,0)+IF(T97="ΕΡΥΜΑΝΘΟΥ",10,0)+IF(AE97="ΕΡΥΜΑΝΘΟΥ",AD97,0)+IF(AG97="ΕΡΥΜΑΝΘΟΥ",AF97,0)</f>
        <v>28.375</v>
      </c>
      <c r="AM97" s="16">
        <f>AH97+IF(R97="ΚΑΛΑΒΡΥΤΩΝ",4,0)+IF(T97="ΚΑΛΑΒΡΥΤΩΝ",10,0)+IF(AE97="ΚΑΛΑΒΡΥΤΩΝ",AD97,0)+IF(AG97="ΚΑΛΑΒΡΥΤΩΝ",AF97,0)</f>
        <v>28.375</v>
      </c>
    </row>
    <row r="98" spans="1:39">
      <c r="A98" s="15">
        <v>97</v>
      </c>
      <c r="B98" s="9" t="s">
        <v>38</v>
      </c>
      <c r="C98" s="9">
        <v>613676</v>
      </c>
      <c r="D98" s="9" t="s">
        <v>340</v>
      </c>
      <c r="E98" s="9" t="s">
        <v>197</v>
      </c>
      <c r="F98" s="9" t="s">
        <v>59</v>
      </c>
      <c r="G98" s="6">
        <v>12</v>
      </c>
      <c r="H98" s="6">
        <v>3</v>
      </c>
      <c r="I98" s="6">
        <v>7</v>
      </c>
      <c r="J98" s="18">
        <f>G98</f>
        <v>12</v>
      </c>
      <c r="K98" s="2">
        <f>IF(I98&gt;14,H98+1,H98)</f>
        <v>3</v>
      </c>
      <c r="L98" s="2">
        <f>J98+K98/12</f>
        <v>12.25</v>
      </c>
      <c r="M98" s="2">
        <f>TRUNC((IF(L98&gt;20,(L98-20)*2+10+15,(IF(L98&gt;10,(L98-10)*1.5+10,L98*1)))),3)</f>
        <v>13.375</v>
      </c>
      <c r="N98" s="6">
        <v>13.375</v>
      </c>
      <c r="O98" s="9">
        <v>4</v>
      </c>
      <c r="P98" s="9">
        <v>11</v>
      </c>
      <c r="Q98" s="9">
        <v>4</v>
      </c>
      <c r="R98" s="9" t="s">
        <v>47</v>
      </c>
      <c r="S98" s="9">
        <v>10</v>
      </c>
      <c r="T98" s="9" t="s">
        <v>47</v>
      </c>
      <c r="U98" s="15"/>
      <c r="V98" s="15"/>
      <c r="W98" s="15"/>
      <c r="X98" s="15"/>
      <c r="Y98" s="15"/>
      <c r="Z98" s="10">
        <v>28.375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16">
        <f>N98+O98+P98+AA98+AB98+AC98</f>
        <v>28.375</v>
      </c>
      <c r="AI98" s="16">
        <f>AH98+IF(R98="ΠΑΤΡΕΩΝ",4,0)+IF(T98="ΠΑΤΡΕΩΝ",10,0)+IF(AE98="ΠΑΤΡΕΩΝ",AD98,0)+IF(AG98="ΠΑΤΡΕΩΝ",AF98,0)</f>
        <v>42.375</v>
      </c>
      <c r="AJ98" s="16">
        <f>AH98+IF(R98="ΔΥΤΙΚΗΣ ΑΧΑΪΑΣ",4,0)+IF(T98="ΔΥΤΙΚΗΣ ΑΧΑΪΑΣ",10,0)+IF(AE98="ΔΥΤΙΚΗΣ ΑΧΑΪΑΣ",AD98,0)+IF(AG98="ΔΥΤΙΚΗΣ ΑΧΑΪΑΣ",AF98,0)</f>
        <v>28.375</v>
      </c>
      <c r="AK98" s="16">
        <f>AH98+IF(R98="ΑΙΓΙΑΛΕΙΑΣ",4,0)+IF(T98="ΑΙΓΙΑΛΕΙΑΣ",10,0)+IF(AE98="ΑΙΓΙΑΛΕΙΑΣ",AD98,0)+IF(AG98="ΑΙΓΙΑΛΕΙΑΣ",AF98,0)</f>
        <v>28.375</v>
      </c>
      <c r="AL98" s="16">
        <f>AH98+IF(R98="ΕΡΥΜΑΝΘΟΥ",4,0)+IF(T98="ΕΡΥΜΑΝΘΟΥ",10,0)+IF(AE98="ΕΡΥΜΑΝΘΟΥ",AD98,0)+IF(AG98="ΕΡΥΜΑΝΘΟΥ",AF98,0)</f>
        <v>28.375</v>
      </c>
      <c r="AM98" s="16">
        <f>AH98+IF(R98="ΚΑΛΑΒΡΥΤΩΝ",4,0)+IF(T98="ΚΑΛΑΒΡΥΤΩΝ",10,0)+IF(AE98="ΚΑΛΑΒΡΥΤΩΝ",AD98,0)+IF(AG98="ΚΑΛΑΒΡΥΤΩΝ",AF98,0)</f>
        <v>28.375</v>
      </c>
    </row>
    <row r="99" spans="1:39">
      <c r="A99" s="15">
        <v>98</v>
      </c>
      <c r="B99" s="9" t="s">
        <v>38</v>
      </c>
      <c r="C99" s="9">
        <v>605615</v>
      </c>
      <c r="D99" s="9" t="s">
        <v>316</v>
      </c>
      <c r="E99" s="9" t="s">
        <v>168</v>
      </c>
      <c r="F99" s="9" t="s">
        <v>111</v>
      </c>
      <c r="G99" s="6">
        <v>12</v>
      </c>
      <c r="H99" s="6">
        <v>2</v>
      </c>
      <c r="I99" s="6">
        <v>8</v>
      </c>
      <c r="J99" s="18">
        <f>G99</f>
        <v>12</v>
      </c>
      <c r="K99" s="2">
        <f>IF(I99&gt;14,H99+1,H99)</f>
        <v>2</v>
      </c>
      <c r="L99" s="2">
        <f>J99+K99/12</f>
        <v>12.166666666666666</v>
      </c>
      <c r="M99" s="2">
        <f>TRUNC((IF(L99&gt;20,(L99-20)*2+10+15,(IF(L99&gt;10,(L99-10)*1.5+10,L99*1)))),3)</f>
        <v>13.25</v>
      </c>
      <c r="N99" s="6">
        <v>13.25</v>
      </c>
      <c r="O99" s="9">
        <v>4</v>
      </c>
      <c r="P99" s="9">
        <v>11</v>
      </c>
      <c r="Q99" s="9">
        <v>4</v>
      </c>
      <c r="R99" s="9" t="s">
        <v>47</v>
      </c>
      <c r="S99" s="9">
        <v>0</v>
      </c>
      <c r="T99" s="9">
        <v>0</v>
      </c>
      <c r="U99" s="15"/>
      <c r="V99" s="15"/>
      <c r="W99" s="15"/>
      <c r="X99" s="15"/>
      <c r="Y99" s="15"/>
      <c r="Z99" s="10">
        <v>28.25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16">
        <f>N99+O99+P99+AA99+AB99+AC99</f>
        <v>28.25</v>
      </c>
      <c r="AI99" s="16">
        <f>AH99+IF(R99="ΠΑΤΡΕΩΝ",4,0)+IF(T99="ΠΑΤΡΕΩΝ",10,0)+IF(AE99="ΠΑΤΡΕΩΝ",AD99,0)+IF(AG99="ΠΑΤΡΕΩΝ",AF99,0)</f>
        <v>32.25</v>
      </c>
      <c r="AJ99" s="16">
        <f>AH99+IF(R99="ΔΥΤΙΚΗΣ ΑΧΑΪΑΣ",4,0)+IF(T99="ΔΥΤΙΚΗΣ ΑΧΑΪΑΣ",10,0)+IF(AE99="ΔΥΤΙΚΗΣ ΑΧΑΪΑΣ",AD99,0)+IF(AG99="ΔΥΤΙΚΗΣ ΑΧΑΪΑΣ",AF99,0)</f>
        <v>28.25</v>
      </c>
      <c r="AK99" s="16">
        <f>AH99+IF(R99="ΑΙΓΙΑΛΕΙΑΣ",4,0)+IF(T99="ΑΙΓΙΑΛΕΙΑΣ",10,0)+IF(AE99="ΑΙΓΙΑΛΕΙΑΣ",AD99,0)+IF(AG99="ΑΙΓΙΑΛΕΙΑΣ",AF99,0)</f>
        <v>28.25</v>
      </c>
      <c r="AL99" s="16">
        <f>AH99+IF(R99="ΕΡΥΜΑΝΘΟΥ",4,0)+IF(T99="ΕΡΥΜΑΝΘΟΥ",10,0)+IF(AE99="ΕΡΥΜΑΝΘΟΥ",AD99,0)+IF(AG99="ΕΡΥΜΑΝΘΟΥ",AF99,0)</f>
        <v>28.25</v>
      </c>
      <c r="AM99" s="16">
        <f>AH99+IF(R99="ΚΑΛΑΒΡΥΤΩΝ",4,0)+IF(T99="ΚΑΛΑΒΡΥΤΩΝ",10,0)+IF(AE99="ΚΑΛΑΒΡΥΤΩΝ",AD99,0)+IF(AG99="ΚΑΛΑΒΡΥΤΩΝ",AF99,0)</f>
        <v>28.25</v>
      </c>
    </row>
    <row r="100" spans="1:39">
      <c r="A100" s="15">
        <v>99</v>
      </c>
      <c r="B100" s="9" t="s">
        <v>38</v>
      </c>
      <c r="C100" s="9">
        <v>611107</v>
      </c>
      <c r="D100" s="9" t="s">
        <v>316</v>
      </c>
      <c r="E100" s="9" t="s">
        <v>359</v>
      </c>
      <c r="F100" s="9" t="s">
        <v>111</v>
      </c>
      <c r="G100" s="6">
        <v>12</v>
      </c>
      <c r="H100" s="6">
        <v>0</v>
      </c>
      <c r="I100" s="6">
        <v>28</v>
      </c>
      <c r="J100" s="18">
        <f>G100</f>
        <v>12</v>
      </c>
      <c r="K100" s="2">
        <f>IF(I100&gt;14,H100+1,H100)</f>
        <v>1</v>
      </c>
      <c r="L100" s="2">
        <f>J100+K100/12</f>
        <v>12.083333333333334</v>
      </c>
      <c r="M100" s="2">
        <f>TRUNC((IF(L100&gt;20,(L100-20)*2+10+15,(IF(L100&gt;10,(L100-10)*1.5+10,L100*1)))),3)</f>
        <v>13.125</v>
      </c>
      <c r="N100" s="6">
        <v>13.125</v>
      </c>
      <c r="O100" s="9">
        <v>4</v>
      </c>
      <c r="P100" s="9">
        <v>11</v>
      </c>
      <c r="Q100" s="9">
        <v>4</v>
      </c>
      <c r="R100" s="9" t="s">
        <v>259</v>
      </c>
      <c r="S100" s="9">
        <v>0</v>
      </c>
      <c r="T100" s="9">
        <v>0</v>
      </c>
      <c r="U100" s="15"/>
      <c r="V100" s="15"/>
      <c r="W100" s="15"/>
      <c r="X100" s="15"/>
      <c r="Y100" s="15"/>
      <c r="Z100" s="10">
        <v>28.125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16">
        <f>N100+O100+P100+AA100+AB100+AC100</f>
        <v>28.125</v>
      </c>
      <c r="AI100" s="16">
        <f>AH100+IF(R100="ΠΑΤΡΕΩΝ",4,0)+IF(T100="ΠΑΤΡΕΩΝ",10,0)+IF(AE100="ΠΑΤΡΕΩΝ",AD100,0)+IF(AG100="ΠΑΤΡΕΩΝ",AF100,0)</f>
        <v>28.125</v>
      </c>
      <c r="AJ100" s="16">
        <f>AH100+IF(R100="ΔΥΤΙΚΗΣ ΑΧΑΪΑΣ",4,0)+IF(T100="ΔΥΤΙΚΗΣ ΑΧΑΪΑΣ",10,0)+IF(AE100="ΔΥΤΙΚΗΣ ΑΧΑΪΑΣ",AD100,0)+IF(AG100="ΔΥΤΙΚΗΣ ΑΧΑΪΑΣ",AF100,0)</f>
        <v>28.125</v>
      </c>
      <c r="AK100" s="16">
        <f>AH100+IF(R100="ΑΙΓΙΑΛΕΙΑΣ",4,0)+IF(T100="ΑΙΓΙΑΛΕΙΑΣ",10,0)+IF(AE100="ΑΙΓΙΑΛΕΙΑΣ",AD100,0)+IF(AG100="ΑΙΓΙΑΛΕΙΑΣ",AF100,0)</f>
        <v>28.125</v>
      </c>
      <c r="AL100" s="16">
        <f>AH100+IF(R100="ΕΡΥΜΑΝΘΟΥ",4,0)+IF(T100="ΕΡΥΜΑΝΘΟΥ",10,0)+IF(AE100="ΕΡΥΜΑΝΘΟΥ",AD100,0)+IF(AG100="ΕΡΥΜΑΝΘΟΥ",AF100,0)</f>
        <v>32.125</v>
      </c>
      <c r="AM100" s="16">
        <f>AH100+IF(R100="ΚΑΛΑΒΡΥΤΩΝ",4,0)+IF(T100="ΚΑΛΑΒΡΥΤΩΝ",10,0)+IF(AE100="ΚΑΛΑΒΡΥΤΩΝ",AD100,0)+IF(AG100="ΚΑΛΑΒΡΥΤΩΝ",AF100,0)</f>
        <v>28.125</v>
      </c>
    </row>
    <row r="101" spans="1:39">
      <c r="A101" s="15">
        <v>100</v>
      </c>
      <c r="B101" s="9" t="s">
        <v>38</v>
      </c>
      <c r="C101" s="9">
        <v>593561</v>
      </c>
      <c r="D101" s="9" t="s">
        <v>248</v>
      </c>
      <c r="E101" s="9" t="s">
        <v>126</v>
      </c>
      <c r="F101" s="9" t="s">
        <v>249</v>
      </c>
      <c r="G101" s="6">
        <v>16</v>
      </c>
      <c r="H101" s="6">
        <v>0</v>
      </c>
      <c r="I101" s="6">
        <v>1</v>
      </c>
      <c r="J101" s="18">
        <f>G101</f>
        <v>16</v>
      </c>
      <c r="K101" s="2">
        <f>IF(I101&gt;14,H101+1,H101)</f>
        <v>0</v>
      </c>
      <c r="L101" s="2">
        <f>J101+K101/12</f>
        <v>16</v>
      </c>
      <c r="M101" s="2">
        <f>TRUNC((IF(L101&gt;20,(L101-20)*2+10+15,(IF(L101&gt;10,(L101-10)*1.5+10,L101*1)))),3)</f>
        <v>19</v>
      </c>
      <c r="N101" s="6">
        <v>19</v>
      </c>
      <c r="O101" s="9">
        <v>4</v>
      </c>
      <c r="P101" s="9">
        <v>5</v>
      </c>
      <c r="Q101" s="9">
        <v>4</v>
      </c>
      <c r="R101" s="15" t="s">
        <v>67</v>
      </c>
      <c r="S101" s="9">
        <v>10</v>
      </c>
      <c r="T101" s="9" t="s">
        <v>47</v>
      </c>
      <c r="U101" s="15"/>
      <c r="V101" s="15"/>
      <c r="W101" s="15"/>
      <c r="X101" s="15"/>
      <c r="Y101" s="15"/>
      <c r="Z101" s="10">
        <v>28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16">
        <f>N101+O101+P101+AA101+AB101+AC101</f>
        <v>28</v>
      </c>
      <c r="AI101" s="16">
        <f>AH101+IF(R101="ΠΑΤΡΕΩΝ",4,0)+IF(T101="ΠΑΤΡΕΩΝ",10,0)+IF(AE101="ΠΑΤΡΕΩΝ",AD101,0)+IF(AG101="ΠΑΤΡΕΩΝ",AF101,0)</f>
        <v>38</v>
      </c>
      <c r="AJ101" s="16">
        <f>AH101+IF(R101="ΔΥΤΙΚΗΣ ΑΧΑΪΑΣ",4,0)+IF(T101="ΔΥΤΙΚΗΣ ΑΧΑΪΑΣ",10,0)+IF(AE101="ΔΥΤΙΚΗΣ ΑΧΑΪΑΣ",AD101,0)+IF(AG101="ΔΥΤΙΚΗΣ ΑΧΑΪΑΣ",AF101,0)</f>
        <v>28</v>
      </c>
      <c r="AK101" s="16">
        <f>AH101+IF(R101="ΑΙΓΙΑΛΕΙΑΣ",4,0)+IF(T101="ΑΙΓΙΑΛΕΙΑΣ",10,0)+IF(AE101="ΑΙΓΙΑΛΕΙΑΣ",AD101,0)+IF(AG101="ΑΙΓΙΑΛΕΙΑΣ",AF101,0)</f>
        <v>32</v>
      </c>
      <c r="AL101" s="16">
        <f>AH101+IF(R101="ΕΡΥΜΑΝΘΟΥ",4,0)+IF(T101="ΕΡΥΜΑΝΘΟΥ",10,0)+IF(AE101="ΕΡΥΜΑΝΘΟΥ",AD101,0)+IF(AG101="ΕΡΥΜΑΝΘΟΥ",AF101,0)</f>
        <v>28</v>
      </c>
      <c r="AM101" s="16">
        <f>AH101+IF(R101="ΚΑΛΑΒΡΥΤΩΝ",4,0)+IF(T101="ΚΑΛΑΒΡΥΤΩΝ",10,0)+IF(AE101="ΚΑΛΑΒΡΥΤΩΝ",AD101,0)+IF(AG101="ΚΑΛΑΒΡΥΤΩΝ",AF101,0)</f>
        <v>28</v>
      </c>
    </row>
    <row r="102" spans="1:39">
      <c r="A102" s="15">
        <v>101</v>
      </c>
      <c r="B102" s="9" t="s">
        <v>38</v>
      </c>
      <c r="C102" s="9">
        <v>582210</v>
      </c>
      <c r="D102" s="9" t="s">
        <v>260</v>
      </c>
      <c r="E102" s="9" t="s">
        <v>111</v>
      </c>
      <c r="F102" s="9" t="s">
        <v>108</v>
      </c>
      <c r="G102" s="6">
        <v>21</v>
      </c>
      <c r="H102" s="6">
        <v>5</v>
      </c>
      <c r="I102" s="6">
        <v>25</v>
      </c>
      <c r="J102" s="18">
        <f>G102</f>
        <v>21</v>
      </c>
      <c r="K102" s="2">
        <f>IF(I102&gt;14,H102+1,H102)</f>
        <v>6</v>
      </c>
      <c r="L102" s="2">
        <f>J102+K102/12</f>
        <v>21.5</v>
      </c>
      <c r="M102" s="2">
        <f>TRUNC((IF(L102&gt;20,(L102-20)*2+10+15,(IF(L102&gt;10,(L102-10)*1.5+10,L102*1)))),3)</f>
        <v>28</v>
      </c>
      <c r="N102" s="6">
        <v>28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15"/>
      <c r="V102" s="15"/>
      <c r="W102" s="15"/>
      <c r="X102" s="15"/>
      <c r="Y102" s="15"/>
      <c r="Z102" s="10">
        <v>28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16">
        <f>N102+O102+P102+AA102+AB102+AC102</f>
        <v>28</v>
      </c>
      <c r="AI102" s="16">
        <f>AH102+IF(R102="ΠΑΤΡΕΩΝ",4,0)+IF(T102="ΠΑΤΡΕΩΝ",10,0)+IF(AE102="ΠΑΤΡΕΩΝ",AD102,0)+IF(AG102="ΠΑΤΡΕΩΝ",AF102,0)</f>
        <v>28</v>
      </c>
      <c r="AJ102" s="16">
        <f>AH102+IF(R102="ΔΥΤΙΚΗΣ ΑΧΑΪΑΣ",4,0)+IF(T102="ΔΥΤΙΚΗΣ ΑΧΑΪΑΣ",10,0)+IF(AE102="ΔΥΤΙΚΗΣ ΑΧΑΪΑΣ",AD102,0)+IF(AG102="ΔΥΤΙΚΗΣ ΑΧΑΪΑΣ",AF102,0)</f>
        <v>28</v>
      </c>
      <c r="AK102" s="16">
        <f>AH102+IF(R102="ΑΙΓΙΑΛΕΙΑΣ",4,0)+IF(T102="ΑΙΓΙΑΛΕΙΑΣ",10,0)+IF(AE102="ΑΙΓΙΑΛΕΙΑΣ",AD102,0)+IF(AG102="ΑΙΓΙΑΛΕΙΑΣ",AF102,0)</f>
        <v>28</v>
      </c>
      <c r="AL102" s="16">
        <f>AH102+IF(R102="ΕΡΥΜΑΝΘΟΥ",4,0)+IF(T102="ΕΡΥΜΑΝΘΟΥ",10,0)+IF(AE102="ΕΡΥΜΑΝΘΟΥ",AD102,0)+IF(AG102="ΕΡΥΜΑΝΘΟΥ",AF102,0)</f>
        <v>28</v>
      </c>
      <c r="AM102" s="16">
        <f>AH102+IF(R102="ΚΑΛΑΒΡΥΤΩΝ",4,0)+IF(T102="ΚΑΛΑΒΡΥΤΩΝ",10,0)+IF(AE102="ΚΑΛΑΒΡΥΤΩΝ",AD102,0)+IF(AG102="ΚΑΛΑΒΡΥΤΩΝ",AF102,0)</f>
        <v>28</v>
      </c>
    </row>
    <row r="103" spans="1:39">
      <c r="A103" s="15">
        <v>102</v>
      </c>
      <c r="B103" s="9" t="s">
        <v>38</v>
      </c>
      <c r="C103" s="9">
        <v>594272</v>
      </c>
      <c r="D103" s="9" t="s">
        <v>287</v>
      </c>
      <c r="E103" s="9" t="s">
        <v>62</v>
      </c>
      <c r="F103" s="9" t="s">
        <v>288</v>
      </c>
      <c r="G103" s="6">
        <v>16</v>
      </c>
      <c r="H103" s="6">
        <v>0</v>
      </c>
      <c r="I103" s="6">
        <v>1</v>
      </c>
      <c r="J103" s="18">
        <f>G103</f>
        <v>16</v>
      </c>
      <c r="K103" s="2">
        <f>IF(I103&gt;14,H103+1,H103)</f>
        <v>0</v>
      </c>
      <c r="L103" s="2">
        <f>J103+K103/12</f>
        <v>16</v>
      </c>
      <c r="M103" s="2">
        <f>TRUNC((IF(L103&gt;20,(L103-20)*2+10+15,(IF(L103&gt;10,(L103-10)*1.5+10,L103*1)))),3)</f>
        <v>19</v>
      </c>
      <c r="N103" s="6">
        <v>19</v>
      </c>
      <c r="O103" s="9">
        <v>4</v>
      </c>
      <c r="P103" s="9">
        <v>5</v>
      </c>
      <c r="Q103" s="9">
        <v>4</v>
      </c>
      <c r="R103" s="9" t="s">
        <v>47</v>
      </c>
      <c r="S103" s="9">
        <v>0</v>
      </c>
      <c r="T103" s="9">
        <v>0</v>
      </c>
      <c r="U103" s="15"/>
      <c r="V103" s="15"/>
      <c r="W103" s="15"/>
      <c r="X103" s="15"/>
      <c r="Y103" s="15"/>
      <c r="Z103" s="10">
        <v>28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16">
        <f>N103+O103+P103+AA103+AB103+AC103</f>
        <v>28</v>
      </c>
      <c r="AI103" s="16">
        <f>AH103+IF(R103="ΠΑΤΡΕΩΝ",4,0)+IF(T103="ΠΑΤΡΕΩΝ",10,0)+IF(AE103="ΠΑΤΡΕΩΝ",AD103,0)+IF(AG103="ΠΑΤΡΕΩΝ",AF103,0)</f>
        <v>32</v>
      </c>
      <c r="AJ103" s="16">
        <f>AH103+IF(R103="ΔΥΤΙΚΗΣ ΑΧΑΪΑΣ",4,0)+IF(T103="ΔΥΤΙΚΗΣ ΑΧΑΪΑΣ",10,0)+IF(AE103="ΔΥΤΙΚΗΣ ΑΧΑΪΑΣ",AD103,0)+IF(AG103="ΔΥΤΙΚΗΣ ΑΧΑΪΑΣ",AF103,0)</f>
        <v>28</v>
      </c>
      <c r="AK103" s="16">
        <f>AH103+IF(R103="ΑΙΓΙΑΛΕΙΑΣ",4,0)+IF(T103="ΑΙΓΙΑΛΕΙΑΣ",10,0)+IF(AE103="ΑΙΓΙΑΛΕΙΑΣ",AD103,0)+IF(AG103="ΑΙΓΙΑΛΕΙΑΣ",AF103,0)</f>
        <v>28</v>
      </c>
      <c r="AL103" s="16">
        <f>AH103+IF(R103="ΕΡΥΜΑΝΘΟΥ",4,0)+IF(T103="ΕΡΥΜΑΝΘΟΥ",10,0)+IF(AE103="ΕΡΥΜΑΝΘΟΥ",AD103,0)+IF(AG103="ΕΡΥΜΑΝΘΟΥ",AF103,0)</f>
        <v>28</v>
      </c>
      <c r="AM103" s="16">
        <f>AH103+IF(R103="ΚΑΛΑΒΡΥΤΩΝ",4,0)+IF(T103="ΚΑΛΑΒΡΥΤΩΝ",10,0)+IF(AE103="ΚΑΛΑΒΡΥΤΩΝ",AD103,0)+IF(AG103="ΚΑΛΑΒΡΥΤΩΝ",AF103,0)</f>
        <v>28</v>
      </c>
    </row>
    <row r="104" spans="1:39">
      <c r="A104" s="15">
        <v>103</v>
      </c>
      <c r="B104" s="5" t="s">
        <v>38</v>
      </c>
      <c r="C104" s="5">
        <v>616614</v>
      </c>
      <c r="D104" s="5" t="s">
        <v>381</v>
      </c>
      <c r="E104" s="5" t="s">
        <v>74</v>
      </c>
      <c r="F104" s="5" t="s">
        <v>150</v>
      </c>
      <c r="G104" s="6">
        <v>21</v>
      </c>
      <c r="H104" s="6">
        <v>5</v>
      </c>
      <c r="I104" s="6">
        <v>0</v>
      </c>
      <c r="J104" s="18">
        <f>G104</f>
        <v>21</v>
      </c>
      <c r="K104" s="2">
        <f>IF(I104&gt;14,H104+1,H104)</f>
        <v>5</v>
      </c>
      <c r="L104" s="2">
        <f>J104+K104/12</f>
        <v>21.416666666666668</v>
      </c>
      <c r="M104" s="2">
        <f>TRUNC((IF(L104&gt;20,(L104-20)*2+10+15,(IF(L104&gt;10,(L104-10)*1.5+10,L104*1)))),3)</f>
        <v>27.832999999999998</v>
      </c>
      <c r="N104" s="6">
        <v>27.832999999999998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15"/>
      <c r="V104" s="15"/>
      <c r="W104" s="15"/>
      <c r="X104" s="15"/>
      <c r="Y104" s="15"/>
      <c r="Z104" s="7">
        <v>42.832999999999998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16">
        <f>N104+O104+P104+AA104+AB104+AC104</f>
        <v>27.832999999999998</v>
      </c>
      <c r="AI104" s="16">
        <f>AH104+IF(R104="ΠΑΤΡΕΩΝ",4,0)+IF(T104="ΠΑΤΡΕΩΝ",10,0)+IF(AE104="ΠΑΤΡΕΩΝ",AD104,0)+IF(AG104="ΠΑΤΡΕΩΝ",AF104,0)</f>
        <v>27.832999999999998</v>
      </c>
      <c r="AJ104" s="16">
        <f>AH104+IF(R104="ΔΥΤΙΚΗΣ ΑΧΑΪΑΣ",4,0)+IF(T104="ΔΥΤΙΚΗΣ ΑΧΑΪΑΣ",10,0)+IF(AE104="ΔΥΤΙΚΗΣ ΑΧΑΪΑΣ",AD104,0)+IF(AG104="ΔΥΤΙΚΗΣ ΑΧΑΪΑΣ",AF104,0)</f>
        <v>27.832999999999998</v>
      </c>
      <c r="AK104" s="16">
        <f>AH104+IF(R104="ΑΙΓΙΑΛΕΙΑΣ",4,0)+IF(T104="ΑΙΓΙΑΛΕΙΑΣ",10,0)+IF(AE104="ΑΙΓΙΑΛΕΙΑΣ",AD104,0)+IF(AG104="ΑΙΓΙΑΛΕΙΑΣ",AF104,0)</f>
        <v>27.832999999999998</v>
      </c>
      <c r="AL104" s="16">
        <f>AH104+IF(R104="ΕΡΥΜΑΝΘΟΥ",4,0)+IF(T104="ΕΡΥΜΑΝΘΟΥ",10,0)+IF(AE104="ΕΡΥΜΑΝΘΟΥ",AD104,0)+IF(AG104="ΕΡΥΜΑΝΘΟΥ",AF104,0)</f>
        <v>27.832999999999998</v>
      </c>
      <c r="AM104" s="16">
        <f>AH104+IF(R104="ΚΑΛΑΒΡΥΤΩΝ",4,0)+IF(T104="ΚΑΛΑΒΡΥΤΩΝ",10,0)+IF(AE104="ΚΑΛΑΒΡΥΤΩΝ",AD104,0)+IF(AG104="ΚΑΛΑΒΡΥΤΩΝ",AF104,0)</f>
        <v>27.832999999999998</v>
      </c>
    </row>
    <row r="105" spans="1:39">
      <c r="A105" s="15">
        <v>104</v>
      </c>
      <c r="B105" s="9" t="s">
        <v>38</v>
      </c>
      <c r="C105" s="9">
        <v>598824</v>
      </c>
      <c r="D105" s="9" t="s">
        <v>204</v>
      </c>
      <c r="E105" s="9" t="s">
        <v>205</v>
      </c>
      <c r="F105" s="9" t="s">
        <v>206</v>
      </c>
      <c r="G105" s="6">
        <v>18</v>
      </c>
      <c r="H105" s="6">
        <v>9</v>
      </c>
      <c r="I105" s="6">
        <v>25</v>
      </c>
      <c r="J105" s="18">
        <f>G105</f>
        <v>18</v>
      </c>
      <c r="K105" s="2">
        <f>IF(I105&gt;14,H105+1,H105)</f>
        <v>10</v>
      </c>
      <c r="L105" s="2">
        <f>J105+K105/12</f>
        <v>18.833333333333332</v>
      </c>
      <c r="M105" s="2">
        <f>TRUNC((IF(L105&gt;20,(L105-20)*2+10+15,(IF(L105&gt;10,(L105-10)*1.5+10,L105*1)))),3)</f>
        <v>23.25</v>
      </c>
      <c r="N105" s="6">
        <v>23.25</v>
      </c>
      <c r="O105" s="9">
        <v>4</v>
      </c>
      <c r="P105" s="9">
        <v>0</v>
      </c>
      <c r="Q105" s="9">
        <v>4</v>
      </c>
      <c r="R105" s="9" t="s">
        <v>47</v>
      </c>
      <c r="S105" s="9">
        <v>0</v>
      </c>
      <c r="T105" s="9">
        <v>0</v>
      </c>
      <c r="U105" s="15"/>
      <c r="V105" s="15"/>
      <c r="W105" s="15"/>
      <c r="X105" s="15"/>
      <c r="Y105" s="15"/>
      <c r="Z105" s="10">
        <v>27.25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16">
        <f>N105+O105+P105+AA105+AB105+AC105</f>
        <v>27.25</v>
      </c>
      <c r="AI105" s="16">
        <f>AH105+IF(R105="ΠΑΤΡΕΩΝ",4,0)+IF(T105="ΠΑΤΡΕΩΝ",10,0)+IF(AE105="ΠΑΤΡΕΩΝ",AD105,0)+IF(AG105="ΠΑΤΡΕΩΝ",AF105,0)</f>
        <v>31.25</v>
      </c>
      <c r="AJ105" s="16">
        <f>AH105+IF(R105="ΔΥΤΙΚΗΣ ΑΧΑΪΑΣ",4,0)+IF(T105="ΔΥΤΙΚΗΣ ΑΧΑΪΑΣ",10,0)+IF(AE105="ΔΥΤΙΚΗΣ ΑΧΑΪΑΣ",AD105,0)+IF(AG105="ΔΥΤΙΚΗΣ ΑΧΑΪΑΣ",AF105,0)</f>
        <v>27.25</v>
      </c>
      <c r="AK105" s="16">
        <f>AH105+IF(R105="ΑΙΓΙΑΛΕΙΑΣ",4,0)+IF(T105="ΑΙΓΙΑΛΕΙΑΣ",10,0)+IF(AE105="ΑΙΓΙΑΛΕΙΑΣ",AD105,0)+IF(AG105="ΑΙΓΙΑΛΕΙΑΣ",AF105,0)</f>
        <v>27.25</v>
      </c>
      <c r="AL105" s="16">
        <f>AH105+IF(R105="ΕΡΥΜΑΝΘΟΥ",4,0)+IF(T105="ΕΡΥΜΑΝΘΟΥ",10,0)+IF(AE105="ΕΡΥΜΑΝΘΟΥ",AD105,0)+IF(AG105="ΕΡΥΜΑΝΘΟΥ",AF105,0)</f>
        <v>27.25</v>
      </c>
      <c r="AM105" s="16">
        <f>AH105+IF(R105="ΚΑΛΑΒΡΥΤΩΝ",4,0)+IF(T105="ΚΑΛΑΒΡΥΤΩΝ",10,0)+IF(AE105="ΚΑΛΑΒΡΥΤΩΝ",AD105,0)+IF(AG105="ΚΑΛΑΒΡΥΤΩΝ",AF105,0)</f>
        <v>27.25</v>
      </c>
    </row>
    <row r="106" spans="1:39">
      <c r="A106" s="15">
        <v>105</v>
      </c>
      <c r="B106" s="15" t="s">
        <v>38</v>
      </c>
      <c r="C106" s="15">
        <v>600904</v>
      </c>
      <c r="D106" s="15" t="s">
        <v>100</v>
      </c>
      <c r="E106" s="15" t="s">
        <v>101</v>
      </c>
      <c r="F106" s="15"/>
      <c r="G106" s="23">
        <v>15</v>
      </c>
      <c r="H106" s="23">
        <v>4</v>
      </c>
      <c r="I106" s="23">
        <v>27</v>
      </c>
      <c r="J106" s="23">
        <f>G106</f>
        <v>15</v>
      </c>
      <c r="K106" s="1">
        <f>IF(I106&gt;14,H106+1,H106)</f>
        <v>5</v>
      </c>
      <c r="L106" s="1">
        <f>J106+K106/12</f>
        <v>15.416666666666666</v>
      </c>
      <c r="M106" s="1">
        <f>TRUNC((IF(L106&gt;20,(L106-20)*2+10+15,(IF(L106&gt;10,(L106-10)*1.5+10,L106*1)))),3)</f>
        <v>18.125</v>
      </c>
      <c r="N106" s="17">
        <v>18.125</v>
      </c>
      <c r="O106" s="15">
        <v>4</v>
      </c>
      <c r="P106" s="15">
        <v>5</v>
      </c>
      <c r="Q106" s="15">
        <v>4</v>
      </c>
      <c r="R106" s="15" t="s">
        <v>47</v>
      </c>
      <c r="S106" s="15">
        <v>0</v>
      </c>
      <c r="T106" s="15"/>
      <c r="U106" s="15"/>
      <c r="V106" s="15"/>
      <c r="W106" s="15"/>
      <c r="X106" s="15"/>
      <c r="Y106" s="15"/>
      <c r="Z106" s="15"/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16">
        <f>N106+O106+P106+AA106+AB106+AC106</f>
        <v>27.125</v>
      </c>
      <c r="AI106" s="15">
        <f>AH106+IF(R106="ΠΑΤΡΕΩΝ",4,0)+IF(T106="ΠΑΤΡΕΩΝ",10,0)+IF(AE106="ΠΑΤΡΕΩΝ",AD106,0)+IF(AG106="ΠΑΤΡΕΩΝ",AF106,0)</f>
        <v>31.125</v>
      </c>
      <c r="AJ106" s="15">
        <f>AH106+IF(R106="ΔΥΤΙΚΗΣ ΑΧΑΪΑΣ",4,0)+IF(T106="ΔΥΤΙΚΗΣ ΑΧΑΪΑΣ",10,0)+IF(AE106="ΔΥΤΙΚΗΣ ΑΧΑΪΑΣ",AD106,0)+IF(AG106="ΔΥΤΙΚΗΣ ΑΧΑΪΑΣ",AF106,0)</f>
        <v>27.125</v>
      </c>
      <c r="AK106" s="15">
        <f>AH106+IF(R106="ΑΙΓΙΑΛΕΙΑΣ",4,0)+IF(T106="ΑΙΓΙΑΛΕΙΑΣ",10,0)+IF(AE106="ΑΙΓΙΑΛΕΙΑΣ",AD106,0)+IF(AG106="ΑΙΓΙΑΛΕΙΑΣ",AF106,0)</f>
        <v>27.125</v>
      </c>
      <c r="AL106" s="15">
        <f>AH106+IF(R106="ΕΡΥΜΑΝΘΟΥ",4,0)+IF(T106="ΕΡΥΜΑΝΘΟΥ",10,0)+IF(AE106="ΕΡΥΜΑΝΘΟΥ",AD106,0)+IF(AG106="ΕΡΥΜΑΝΘΟΥ",AF106,0)</f>
        <v>27.125</v>
      </c>
      <c r="AM106" s="15">
        <f>AH106+IF(R106="ΚΑΛΑΒΡΥΤΩΝ",4,0)+IF(T106="ΚΑΛΑΒΡΥΤΩΝ",10,0)+IF(AE106="ΚΑΛΑΒΡΥΤΩΝ",AD106,0)+IF(AG106="ΚΑΛΑΒΡΥΤΩΝ",AF106,0)</f>
        <v>27.125</v>
      </c>
    </row>
    <row r="107" spans="1:39">
      <c r="A107" s="15">
        <v>106</v>
      </c>
      <c r="B107" s="9" t="s">
        <v>38</v>
      </c>
      <c r="C107" s="9">
        <v>616872</v>
      </c>
      <c r="D107" s="9" t="s">
        <v>286</v>
      </c>
      <c r="E107" s="9" t="s">
        <v>44</v>
      </c>
      <c r="F107" s="9" t="s">
        <v>110</v>
      </c>
      <c r="G107" s="6">
        <v>11</v>
      </c>
      <c r="H107" s="6">
        <v>4</v>
      </c>
      <c r="I107" s="6">
        <v>25</v>
      </c>
      <c r="J107" s="18">
        <f>G107</f>
        <v>11</v>
      </c>
      <c r="K107" s="2">
        <f>IF(I107&gt;14,H107+1,H107)</f>
        <v>5</v>
      </c>
      <c r="L107" s="2">
        <f>J107+K107/12</f>
        <v>11.416666666666666</v>
      </c>
      <c r="M107" s="2">
        <f>TRUNC((IF(L107&gt;20,(L107-20)*2+10+15,(IF(L107&gt;10,(L107-10)*1.5+10,L107*1)))),3)</f>
        <v>12.125</v>
      </c>
      <c r="N107" s="6">
        <v>12.125</v>
      </c>
      <c r="O107" s="9">
        <v>4</v>
      </c>
      <c r="P107" s="9">
        <v>11</v>
      </c>
      <c r="Q107" s="9">
        <v>4</v>
      </c>
      <c r="R107" s="9" t="s">
        <v>47</v>
      </c>
      <c r="S107" s="9">
        <v>0</v>
      </c>
      <c r="T107" s="9">
        <v>0</v>
      </c>
      <c r="U107" s="15"/>
      <c r="V107" s="15"/>
      <c r="W107" s="15"/>
      <c r="X107" s="15"/>
      <c r="Y107" s="15"/>
      <c r="Z107" s="10">
        <v>27.125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16">
        <f>N107+O107+P107+AA107+AB107+AC107</f>
        <v>27.125</v>
      </c>
      <c r="AI107" s="16">
        <f>AH107+IF(R107="ΠΑΤΡΕΩΝ",4,0)+IF(T107="ΠΑΤΡΕΩΝ",10,0)+IF(AE107="ΠΑΤΡΕΩΝ",AD107,0)+IF(AG107="ΠΑΤΡΕΩΝ",AF107,0)</f>
        <v>31.125</v>
      </c>
      <c r="AJ107" s="16">
        <f>AH107+IF(R107="ΔΥΤΙΚΗΣ ΑΧΑΪΑΣ",4,0)+IF(T107="ΔΥΤΙΚΗΣ ΑΧΑΪΑΣ",10,0)+IF(AE107="ΔΥΤΙΚΗΣ ΑΧΑΪΑΣ",AD107,0)+IF(AG107="ΔΥΤΙΚΗΣ ΑΧΑΪΑΣ",AF107,0)</f>
        <v>27.125</v>
      </c>
      <c r="AK107" s="16">
        <f>AH107+IF(R107="ΑΙΓΙΑΛΕΙΑΣ",4,0)+IF(T107="ΑΙΓΙΑΛΕΙΑΣ",10,0)+IF(AE107="ΑΙΓΙΑΛΕΙΑΣ",AD107,0)+IF(AG107="ΑΙΓΙΑΛΕΙΑΣ",AF107,0)</f>
        <v>27.125</v>
      </c>
      <c r="AL107" s="16">
        <f>AH107+IF(R107="ΕΡΥΜΑΝΘΟΥ",4,0)+IF(T107="ΕΡΥΜΑΝΘΟΥ",10,0)+IF(AE107="ΕΡΥΜΑΝΘΟΥ",AD107,0)+IF(AG107="ΕΡΥΜΑΝΘΟΥ",AF107,0)</f>
        <v>27.125</v>
      </c>
      <c r="AM107" s="16">
        <f>AH107+IF(R107="ΚΑΛΑΒΡΥΤΩΝ",4,0)+IF(T107="ΚΑΛΑΒΡΥΤΩΝ",10,0)+IF(AE107="ΚΑΛΑΒΡΥΤΩΝ",AD107,0)+IF(AG107="ΚΑΛΑΒΡΥΤΩΝ",AF107,0)</f>
        <v>27.125</v>
      </c>
    </row>
    <row r="108" spans="1:39">
      <c r="A108" s="15">
        <v>107</v>
      </c>
      <c r="B108" s="9" t="s">
        <v>38</v>
      </c>
      <c r="C108" s="9">
        <v>607296</v>
      </c>
      <c r="D108" s="9" t="s">
        <v>355</v>
      </c>
      <c r="E108" s="9" t="s">
        <v>356</v>
      </c>
      <c r="F108" s="9" t="s">
        <v>357</v>
      </c>
      <c r="G108" s="6">
        <v>15</v>
      </c>
      <c r="H108" s="6">
        <v>1</v>
      </c>
      <c r="I108" s="6">
        <v>24</v>
      </c>
      <c r="J108" s="18">
        <f>G108</f>
        <v>15</v>
      </c>
      <c r="K108" s="2">
        <f>IF(I108&gt;14,H108+1,H108)</f>
        <v>2</v>
      </c>
      <c r="L108" s="2">
        <f>J108+K108/12</f>
        <v>15.166666666666666</v>
      </c>
      <c r="M108" s="2">
        <f>TRUNC((IF(L108&gt;20,(L108-20)*2+10+15,(IF(L108&gt;10,(L108-10)*1.5+10,L108*1)))),3)</f>
        <v>17.75</v>
      </c>
      <c r="N108" s="6">
        <v>17.75</v>
      </c>
      <c r="O108" s="9">
        <v>4</v>
      </c>
      <c r="P108" s="9">
        <v>5</v>
      </c>
      <c r="Q108" s="9">
        <v>4</v>
      </c>
      <c r="R108" s="9" t="s">
        <v>47</v>
      </c>
      <c r="S108" s="9">
        <v>10</v>
      </c>
      <c r="T108" s="9" t="s">
        <v>47</v>
      </c>
      <c r="U108" s="15"/>
      <c r="V108" s="15"/>
      <c r="W108" s="15"/>
      <c r="X108" s="15"/>
      <c r="Y108" s="15"/>
      <c r="Z108" s="10">
        <v>26.75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16">
        <f>N108+O108+P108+AA108+AB108+AC108</f>
        <v>26.75</v>
      </c>
      <c r="AI108" s="16">
        <f>AH108+IF(R108="ΠΑΤΡΕΩΝ",4,0)+IF(T108="ΠΑΤΡΕΩΝ",10,0)+IF(AE108="ΠΑΤΡΕΩΝ",AD108,0)+IF(AG108="ΠΑΤΡΕΩΝ",AF108,0)</f>
        <v>40.75</v>
      </c>
      <c r="AJ108" s="16">
        <f>AH108+IF(R108="ΔΥΤΙΚΗΣ ΑΧΑΪΑΣ",4,0)+IF(T108="ΔΥΤΙΚΗΣ ΑΧΑΪΑΣ",10,0)+IF(AE108="ΔΥΤΙΚΗΣ ΑΧΑΪΑΣ",AD108,0)+IF(AG108="ΔΥΤΙΚΗΣ ΑΧΑΪΑΣ",AF108,0)</f>
        <v>26.75</v>
      </c>
      <c r="AK108" s="16">
        <f>AH108+IF(R108="ΑΙΓΙΑΛΕΙΑΣ",4,0)+IF(T108="ΑΙΓΙΑΛΕΙΑΣ",10,0)+IF(AE108="ΑΙΓΙΑΛΕΙΑΣ",AD108,0)+IF(AG108="ΑΙΓΙΑΛΕΙΑΣ",AF108,0)</f>
        <v>26.75</v>
      </c>
      <c r="AL108" s="16">
        <f>AH108+IF(R108="ΕΡΥΜΑΝΘΟΥ",4,0)+IF(T108="ΕΡΥΜΑΝΘΟΥ",10,0)+IF(AE108="ΕΡΥΜΑΝΘΟΥ",AD108,0)+IF(AG108="ΕΡΥΜΑΝΘΟΥ",AF108,0)</f>
        <v>26.75</v>
      </c>
      <c r="AM108" s="16">
        <f>AH108+IF(R108="ΚΑΛΑΒΡΥΤΩΝ",4,0)+IF(T108="ΚΑΛΑΒΡΥΤΩΝ",10,0)+IF(AE108="ΚΑΛΑΒΡΥΤΩΝ",AD108,0)+IF(AG108="ΚΑΛΑΒΡΥΤΩΝ",AF108,0)</f>
        <v>26.75</v>
      </c>
    </row>
    <row r="109" spans="1:39">
      <c r="A109" s="15">
        <v>108</v>
      </c>
      <c r="B109" s="9" t="s">
        <v>38</v>
      </c>
      <c r="C109" s="9">
        <v>617407</v>
      </c>
      <c r="D109" s="9" t="s">
        <v>209</v>
      </c>
      <c r="E109" s="9" t="s">
        <v>210</v>
      </c>
      <c r="F109" s="9" t="s">
        <v>53</v>
      </c>
      <c r="G109" s="6">
        <v>11</v>
      </c>
      <c r="H109" s="6">
        <v>0</v>
      </c>
      <c r="I109" s="6">
        <v>23</v>
      </c>
      <c r="J109" s="18">
        <f>G109</f>
        <v>11</v>
      </c>
      <c r="K109" s="2">
        <f>IF(I109&gt;14,H109+1,H109)</f>
        <v>1</v>
      </c>
      <c r="L109" s="2">
        <f>J109+K109/12</f>
        <v>11.083333333333334</v>
      </c>
      <c r="M109" s="2">
        <f>TRUNC((IF(L109&gt;20,(L109-20)*2+10+15,(IF(L109&gt;10,(L109-10)*1.5+10,L109*1)))),3)</f>
        <v>11.625</v>
      </c>
      <c r="N109" s="6">
        <v>11.625</v>
      </c>
      <c r="O109" s="9">
        <v>4</v>
      </c>
      <c r="P109" s="9">
        <v>11</v>
      </c>
      <c r="Q109" s="9">
        <v>4</v>
      </c>
      <c r="R109" s="9" t="s">
        <v>47</v>
      </c>
      <c r="S109" s="9">
        <v>0</v>
      </c>
      <c r="T109" s="9">
        <v>0</v>
      </c>
      <c r="U109" s="15"/>
      <c r="V109" s="15"/>
      <c r="W109" s="15"/>
      <c r="X109" s="15"/>
      <c r="Y109" s="15"/>
      <c r="Z109" s="10">
        <v>26.625</v>
      </c>
      <c r="AA109" s="9">
        <v>0</v>
      </c>
      <c r="AB109" s="9">
        <v>0</v>
      </c>
      <c r="AC109" s="9">
        <v>0</v>
      </c>
      <c r="AD109" s="9">
        <v>3</v>
      </c>
      <c r="AE109" s="9" t="s">
        <v>47</v>
      </c>
      <c r="AF109" s="9">
        <v>0</v>
      </c>
      <c r="AG109" s="9">
        <v>0</v>
      </c>
      <c r="AH109" s="16">
        <f>N109+O109+P109+AA109+AB109+AC109</f>
        <v>26.625</v>
      </c>
      <c r="AI109" s="16">
        <f>AH109+IF(R109="ΠΑΤΡΕΩΝ",4,0)+IF(T109="ΠΑΤΡΕΩΝ",10,0)+IF(AE109="ΠΑΤΡΕΩΝ",AD109,0)+IF(AG109="ΠΑΤΡΕΩΝ",AF109,0)</f>
        <v>33.625</v>
      </c>
      <c r="AJ109" s="16">
        <f>AH109+IF(R109="ΔΥΤΙΚΗΣ ΑΧΑΪΑΣ",4,0)+IF(T109="ΔΥΤΙΚΗΣ ΑΧΑΪΑΣ",10,0)+IF(AE109="ΔΥΤΙΚΗΣ ΑΧΑΪΑΣ",AD109,0)+IF(AG109="ΔΥΤΙΚΗΣ ΑΧΑΪΑΣ",AF109,0)</f>
        <v>26.625</v>
      </c>
      <c r="AK109" s="16">
        <f>AH109+IF(R109="ΑΙΓΙΑΛΕΙΑΣ",4,0)+IF(T109="ΑΙΓΙΑΛΕΙΑΣ",10,0)+IF(AE109="ΑΙΓΙΑΛΕΙΑΣ",AD109,0)+IF(AG109="ΑΙΓΙΑΛΕΙΑΣ",AF109,0)</f>
        <v>26.625</v>
      </c>
      <c r="AL109" s="16">
        <f>AH109+IF(R109="ΕΡΥΜΑΝΘΟΥ",4,0)+IF(T109="ΕΡΥΜΑΝΘΟΥ",10,0)+IF(AE109="ΕΡΥΜΑΝΘΟΥ",AD109,0)+IF(AG109="ΕΡΥΜΑΝΘΟΥ",AF109,0)</f>
        <v>26.625</v>
      </c>
      <c r="AM109" s="16">
        <f>AH109+IF(R109="ΚΑΛΑΒΡΥΤΩΝ",4,0)+IF(T109="ΚΑΛΑΒΡΥΤΩΝ",10,0)+IF(AE109="ΚΑΛΑΒΡΥΤΩΝ",AD109,0)+IF(AG109="ΚΑΛΑΒΡΥΤΩΝ",AF109,0)</f>
        <v>26.625</v>
      </c>
    </row>
    <row r="110" spans="1:39">
      <c r="A110" s="15">
        <v>109</v>
      </c>
      <c r="B110" s="9" t="s">
        <v>38</v>
      </c>
      <c r="C110" s="9">
        <v>604959</v>
      </c>
      <c r="D110" s="9" t="s">
        <v>346</v>
      </c>
      <c r="E110" s="9" t="s">
        <v>347</v>
      </c>
      <c r="F110" s="9" t="s">
        <v>53</v>
      </c>
      <c r="G110" s="6">
        <v>15</v>
      </c>
      <c r="H110" s="6">
        <v>0</v>
      </c>
      <c r="I110" s="6">
        <v>16</v>
      </c>
      <c r="J110" s="18">
        <f>G110</f>
        <v>15</v>
      </c>
      <c r="K110" s="2">
        <f>IF(I110&gt;14,H110+1,H110)</f>
        <v>1</v>
      </c>
      <c r="L110" s="2">
        <f>J110+K110/12</f>
        <v>15.083333333333334</v>
      </c>
      <c r="M110" s="2">
        <f>TRUNC((IF(L110&gt;20,(L110-20)*2+10+15,(IF(L110&gt;10,(L110-10)*1.5+10,L110*1)))),3)</f>
        <v>17.625</v>
      </c>
      <c r="N110" s="6">
        <v>17.625</v>
      </c>
      <c r="O110" s="9">
        <v>4</v>
      </c>
      <c r="P110" s="9">
        <v>5</v>
      </c>
      <c r="Q110" s="9">
        <v>4</v>
      </c>
      <c r="R110" s="9" t="s">
        <v>47</v>
      </c>
      <c r="S110" s="9">
        <v>10</v>
      </c>
      <c r="T110" s="15" t="s">
        <v>67</v>
      </c>
      <c r="U110" s="15"/>
      <c r="V110" s="15"/>
      <c r="W110" s="15"/>
      <c r="X110" s="15"/>
      <c r="Y110" s="15"/>
      <c r="Z110" s="10">
        <v>26.625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16">
        <f>N110+O110+P110+AA110+AB110+AC110</f>
        <v>26.625</v>
      </c>
      <c r="AI110" s="16">
        <f>AH110+IF(R110="ΠΑΤΡΕΩΝ",4,0)+IF(T110="ΠΑΤΡΕΩΝ",10,0)+IF(AE110="ΠΑΤΡΕΩΝ",AD110,0)+IF(AG110="ΠΑΤΡΕΩΝ",AF110,0)</f>
        <v>30.625</v>
      </c>
      <c r="AJ110" s="16">
        <f>AH110+IF(R110="ΔΥΤΙΚΗΣ ΑΧΑΪΑΣ",4,0)+IF(T110="ΔΥΤΙΚΗΣ ΑΧΑΪΑΣ",10,0)+IF(AE110="ΔΥΤΙΚΗΣ ΑΧΑΪΑΣ",AD110,0)+IF(AG110="ΔΥΤΙΚΗΣ ΑΧΑΪΑΣ",AF110,0)</f>
        <v>26.625</v>
      </c>
      <c r="AK110" s="16">
        <f>AH110+IF(R110="ΑΙΓΙΑΛΕΙΑΣ",4,0)+IF(T110="ΑΙΓΙΑΛΕΙΑΣ",10,0)+IF(AE110="ΑΙΓΙΑΛΕΙΑΣ",AD110,0)+IF(AG110="ΑΙΓΙΑΛΕΙΑΣ",AF110,0)</f>
        <v>36.625</v>
      </c>
      <c r="AL110" s="16">
        <f>AH110+IF(R110="ΕΡΥΜΑΝΘΟΥ",4,0)+IF(T110="ΕΡΥΜΑΝΘΟΥ",10,0)+IF(AE110="ΕΡΥΜΑΝΘΟΥ",AD110,0)+IF(AG110="ΕΡΥΜΑΝΘΟΥ",AF110,0)</f>
        <v>26.625</v>
      </c>
      <c r="AM110" s="16">
        <f>AH110+IF(R110="ΚΑΛΑΒΡΥΤΩΝ",4,0)+IF(T110="ΚΑΛΑΒΡΥΤΩΝ",10,0)+IF(AE110="ΚΑΛΑΒΡΥΤΩΝ",AD110,0)+IF(AG110="ΚΑΛΑΒΡΥΤΩΝ",AF110,0)</f>
        <v>26.625</v>
      </c>
    </row>
    <row r="111" spans="1:39">
      <c r="A111" s="15">
        <v>110</v>
      </c>
      <c r="B111" s="12" t="s">
        <v>38</v>
      </c>
      <c r="C111" s="12">
        <v>598845</v>
      </c>
      <c r="D111" s="12" t="s">
        <v>58</v>
      </c>
      <c r="E111" s="12" t="s">
        <v>59</v>
      </c>
      <c r="F111" s="12" t="s">
        <v>228</v>
      </c>
      <c r="G111" s="6">
        <v>18</v>
      </c>
      <c r="H111" s="6">
        <v>3</v>
      </c>
      <c r="I111" s="6">
        <v>20</v>
      </c>
      <c r="J111" s="18">
        <f>G111</f>
        <v>18</v>
      </c>
      <c r="K111" s="2">
        <f>IF(I111&gt;14,H111+1,H111)</f>
        <v>4</v>
      </c>
      <c r="L111" s="2">
        <f>J111+K111/12</f>
        <v>18.333333333333332</v>
      </c>
      <c r="M111" s="2">
        <f>TRUNC((IF(L111&gt;20,(L111-20)*2+10+15,(IF(L111&gt;10,(L111-10)*1.5+10,L111*1)))),3)</f>
        <v>22.5</v>
      </c>
      <c r="N111" s="6">
        <v>22.5</v>
      </c>
      <c r="O111" s="12">
        <v>4</v>
      </c>
      <c r="P111" s="12">
        <v>0</v>
      </c>
      <c r="Q111" s="12">
        <v>0</v>
      </c>
      <c r="R111" s="12">
        <v>0</v>
      </c>
      <c r="S111" s="12">
        <v>10</v>
      </c>
      <c r="T111" s="9" t="s">
        <v>47</v>
      </c>
      <c r="U111" s="15"/>
      <c r="V111" s="15"/>
      <c r="W111" s="15"/>
      <c r="X111" s="15"/>
      <c r="Y111" s="15"/>
      <c r="Z111" s="13">
        <v>4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6">
        <f>N111+O111+P111+AA111+AB111+AC111</f>
        <v>26.5</v>
      </c>
      <c r="AI111" s="16">
        <f>AH111+IF(R111="ΠΑΤΡΕΩΝ",4,0)+IF(T111="ΠΑΤΡΕΩΝ",10,0)+IF(AE111="ΠΑΤΡΕΩΝ",AD111,0)+IF(AG111="ΠΑΤΡΕΩΝ",AF111,0)</f>
        <v>36.5</v>
      </c>
      <c r="AJ111" s="16">
        <f>AH111+IF(R111="ΔΥΤΙΚΗΣ ΑΧΑΪΑΣ",4,0)+IF(T111="ΔΥΤΙΚΗΣ ΑΧΑΪΑΣ",10,0)+IF(AE111="ΔΥΤΙΚΗΣ ΑΧΑΪΑΣ",AD111,0)+IF(AG111="ΔΥΤΙΚΗΣ ΑΧΑΪΑΣ",AF111,0)</f>
        <v>26.5</v>
      </c>
      <c r="AK111" s="16">
        <f>AH111+IF(R111="ΑΙΓΙΑΛΕΙΑΣ",4,0)+IF(T111="ΑΙΓΙΑΛΕΙΑΣ",10,0)+IF(AE111="ΑΙΓΙΑΛΕΙΑΣ",AD111,0)+IF(AG111="ΑΙΓΙΑΛΕΙΑΣ",AF111,0)</f>
        <v>26.5</v>
      </c>
      <c r="AL111" s="16">
        <f>AH111+IF(R111="ΕΡΥΜΑΝΘΟΥ",4,0)+IF(T111="ΕΡΥΜΑΝΘΟΥ",10,0)+IF(AE111="ΕΡΥΜΑΝΘΟΥ",AD111,0)+IF(AG111="ΕΡΥΜΑΝΘΟΥ",AF111,0)</f>
        <v>26.5</v>
      </c>
      <c r="AM111" s="16">
        <f>AH111+IF(R111="ΚΑΛΑΒΡΥΤΩΝ",4,0)+IF(T111="ΚΑΛΑΒΡΥΤΩΝ",10,0)+IF(AE111="ΚΑΛΑΒΡΥΤΩΝ",AD111,0)+IF(AG111="ΚΑΛΑΒΡΥΤΩΝ",AF111,0)</f>
        <v>26.5</v>
      </c>
    </row>
    <row r="112" spans="1:39">
      <c r="A112" s="15">
        <v>111</v>
      </c>
      <c r="B112" s="9" t="s">
        <v>38</v>
      </c>
      <c r="C112" s="9">
        <v>614067</v>
      </c>
      <c r="D112" s="9" t="s">
        <v>224</v>
      </c>
      <c r="E112" s="9" t="s">
        <v>160</v>
      </c>
      <c r="F112" s="9" t="s">
        <v>87</v>
      </c>
      <c r="G112" s="6">
        <v>11</v>
      </c>
      <c r="H112" s="6">
        <v>0</v>
      </c>
      <c r="I112" s="6">
        <v>4</v>
      </c>
      <c r="J112" s="18">
        <f>G112</f>
        <v>11</v>
      </c>
      <c r="K112" s="2">
        <f>IF(I112&gt;14,H112+1,H112)</f>
        <v>0</v>
      </c>
      <c r="L112" s="2">
        <f>J112+K112/12</f>
        <v>11</v>
      </c>
      <c r="M112" s="2">
        <f>TRUNC((IF(L112&gt;20,(L112-20)*2+10+15,(IF(L112&gt;10,(L112-10)*1.5+10,L112*1)))),3)</f>
        <v>11.5</v>
      </c>
      <c r="N112" s="6">
        <v>11.5</v>
      </c>
      <c r="O112" s="9">
        <v>4</v>
      </c>
      <c r="P112" s="9">
        <v>11</v>
      </c>
      <c r="Q112" s="9">
        <v>4</v>
      </c>
      <c r="R112" s="9" t="s">
        <v>47</v>
      </c>
      <c r="S112" s="9">
        <v>10</v>
      </c>
      <c r="T112" s="9" t="s">
        <v>47</v>
      </c>
      <c r="U112" s="15"/>
      <c r="V112" s="15"/>
      <c r="W112" s="15"/>
      <c r="X112" s="15"/>
      <c r="Y112" s="15"/>
      <c r="Z112" s="10">
        <v>26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16">
        <f>N112+O112+P112+AA112+AB112+AC112</f>
        <v>26.5</v>
      </c>
      <c r="AI112" s="16">
        <f>AH112+IF(R112="ΠΑΤΡΕΩΝ",4,0)+IF(T112="ΠΑΤΡΕΩΝ",10,0)+IF(AE112="ΠΑΤΡΕΩΝ",AD112,0)+IF(AG112="ΠΑΤΡΕΩΝ",AF112,0)</f>
        <v>40.5</v>
      </c>
      <c r="AJ112" s="16">
        <f>AH112+IF(R112="ΔΥΤΙΚΗΣ ΑΧΑΪΑΣ",4,0)+IF(T112="ΔΥΤΙΚΗΣ ΑΧΑΪΑΣ",10,0)+IF(AE112="ΔΥΤΙΚΗΣ ΑΧΑΪΑΣ",AD112,0)+IF(AG112="ΔΥΤΙΚΗΣ ΑΧΑΪΑΣ",AF112,0)</f>
        <v>26.5</v>
      </c>
      <c r="AK112" s="16">
        <f>AH112+IF(R112="ΑΙΓΙΑΛΕΙΑΣ",4,0)+IF(T112="ΑΙΓΙΑΛΕΙΑΣ",10,0)+IF(AE112="ΑΙΓΙΑΛΕΙΑΣ",AD112,0)+IF(AG112="ΑΙΓΙΑΛΕΙΑΣ",AF112,0)</f>
        <v>26.5</v>
      </c>
      <c r="AL112" s="16">
        <f>AH112+IF(R112="ΕΡΥΜΑΝΘΟΥ",4,0)+IF(T112="ΕΡΥΜΑΝΘΟΥ",10,0)+IF(AE112="ΕΡΥΜΑΝΘΟΥ",AD112,0)+IF(AG112="ΕΡΥΜΑΝΘΟΥ",AF112,0)</f>
        <v>26.5</v>
      </c>
      <c r="AM112" s="16">
        <f>AH112+IF(R112="ΚΑΛΑΒΡΥΤΩΝ",4,0)+IF(T112="ΚΑΛΑΒΡΥΤΩΝ",10,0)+IF(AE112="ΚΑΛΑΒΡΥΤΩΝ",AD112,0)+IF(AG112="ΚΑΛΑΒΡΥΤΩΝ",AF112,0)</f>
        <v>26.5</v>
      </c>
    </row>
    <row r="113" spans="1:39">
      <c r="A113" s="15">
        <v>112</v>
      </c>
      <c r="B113" s="5" t="s">
        <v>38</v>
      </c>
      <c r="C113" s="5">
        <v>591009</v>
      </c>
      <c r="D113" s="5" t="s">
        <v>405</v>
      </c>
      <c r="E113" s="5" t="s">
        <v>406</v>
      </c>
      <c r="F113" s="5" t="s">
        <v>81</v>
      </c>
      <c r="G113" s="6">
        <v>20</v>
      </c>
      <c r="H113" s="6">
        <v>8</v>
      </c>
      <c r="I113" s="6">
        <v>12</v>
      </c>
      <c r="J113" s="18">
        <f>G113</f>
        <v>20</v>
      </c>
      <c r="K113" s="2">
        <f>IF(I113&gt;14,H113+1,H113)</f>
        <v>8</v>
      </c>
      <c r="L113" s="2">
        <f>J113+K113/12</f>
        <v>20.666666666666668</v>
      </c>
      <c r="M113" s="2">
        <f>TRUNC((IF(L113&gt;20,(L113-20)*2+10+15,(IF(L113&gt;10,(L113-10)*1.5+10,L113*1)))),3)</f>
        <v>26.332999999999998</v>
      </c>
      <c r="N113" s="6">
        <v>26.332999999999998</v>
      </c>
      <c r="O113" s="5">
        <v>0</v>
      </c>
      <c r="P113" s="5">
        <v>0</v>
      </c>
      <c r="Q113" s="6">
        <v>0</v>
      </c>
      <c r="R113" s="6">
        <v>0</v>
      </c>
      <c r="S113" s="5"/>
      <c r="T113" s="9"/>
      <c r="U113" s="15"/>
      <c r="V113" s="15"/>
      <c r="W113" s="15"/>
      <c r="X113" s="15"/>
      <c r="Y113" s="15"/>
      <c r="Z113" s="7">
        <v>41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16">
        <f>N113+O113+P113+AA113+AB113+AC113</f>
        <v>26.332999999999998</v>
      </c>
      <c r="AI113" s="16">
        <f>AH113+IF(R113="ΠΑΤΡΕΩΝ",4,0)+IF(T113="ΠΑΤΡΕΩΝ",10,0)+IF(AE113="ΠΑΤΡΕΩΝ",AD113,0)+IF(AG113="ΠΑΤΡΕΩΝ",AF113,0)</f>
        <v>26.332999999999998</v>
      </c>
      <c r="AJ113" s="16">
        <f>AH113+IF(R113="ΔΥΤΙΚΗΣ ΑΧΑΪΑΣ",4,0)+IF(T113="ΔΥΤΙΚΗΣ ΑΧΑΪΑΣ",10,0)+IF(AE113="ΔΥΤΙΚΗΣ ΑΧΑΪΑΣ",AD113,0)+IF(AG113="ΔΥΤΙΚΗΣ ΑΧΑΪΑΣ",AF113,0)</f>
        <v>26.332999999999998</v>
      </c>
      <c r="AK113" s="16">
        <f>AH113+IF(R113="ΑΙΓΙΑΛΕΙΑΣ",4,0)+IF(T113="ΑΙΓΙΑΛΕΙΑΣ",10,0)+IF(AE113="ΑΙΓΙΑΛΕΙΑΣ",AD113,0)+IF(AG113="ΑΙΓΙΑΛΕΙΑΣ",AF113,0)</f>
        <v>26.332999999999998</v>
      </c>
      <c r="AL113" s="16">
        <f>AH113+IF(R113="ΕΡΥΜΑΝΘΟΥ",4,0)+IF(T113="ΕΡΥΜΑΝΘΟΥ",10,0)+IF(AE113="ΕΡΥΜΑΝΘΟΥ",AD113,0)+IF(AG113="ΕΡΥΜΑΝΘΟΥ",AF113,0)</f>
        <v>26.332999999999998</v>
      </c>
      <c r="AM113" s="16">
        <f>AH113+IF(R113="ΚΑΛΑΒΡΥΤΩΝ",4,0)+IF(T113="ΚΑΛΑΒΡΥΤΩΝ",10,0)+IF(AE113="ΚΑΛΑΒΡΥΤΩΝ",AD113,0)+IF(AG113="ΚΑΛΑΒΡΥΤΩΝ",AF113,0)</f>
        <v>26.332999999999998</v>
      </c>
    </row>
    <row r="114" spans="1:39">
      <c r="A114" s="15">
        <v>113</v>
      </c>
      <c r="B114" s="15" t="s">
        <v>38</v>
      </c>
      <c r="C114" s="15">
        <v>621398</v>
      </c>
      <c r="D114" s="15" t="s">
        <v>48</v>
      </c>
      <c r="E114" s="15" t="s">
        <v>49</v>
      </c>
      <c r="F114" s="15">
        <v>1</v>
      </c>
      <c r="G114" s="23">
        <v>14</v>
      </c>
      <c r="H114" s="23">
        <v>8</v>
      </c>
      <c r="I114" s="23">
        <v>0</v>
      </c>
      <c r="J114" s="23">
        <f>G114</f>
        <v>14</v>
      </c>
      <c r="K114" s="1">
        <f>IF(I114&gt;14,H114+1,H114)</f>
        <v>8</v>
      </c>
      <c r="L114" s="1">
        <f>J114+K114/12</f>
        <v>14.666666666666666</v>
      </c>
      <c r="M114" s="1">
        <f>TRUNC((IF(L114&gt;20,(L114-20)*2+10+15,(IF(L114&gt;10,(L114-10)*1.5+10,L114*1)))),3)</f>
        <v>17</v>
      </c>
      <c r="N114" s="17">
        <v>17</v>
      </c>
      <c r="O114" s="15">
        <v>4</v>
      </c>
      <c r="P114" s="15">
        <v>5</v>
      </c>
      <c r="Q114" s="15">
        <v>4</v>
      </c>
      <c r="R114" s="15" t="s">
        <v>47</v>
      </c>
      <c r="S114" s="15">
        <v>0</v>
      </c>
      <c r="T114" s="15"/>
      <c r="U114" s="15" t="s">
        <v>42</v>
      </c>
      <c r="V114" s="15">
        <v>0</v>
      </c>
      <c r="W114" s="15">
        <v>1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6">
        <f>N114+O114+P114+AA114+AB114+AC114</f>
        <v>26</v>
      </c>
      <c r="AI114" s="15">
        <f>AH114+IF(R114="ΠΑΤΡΕΩΝ",4,0)+IF(T114="ΠΑΤΡΕΩΝ",10,0)+IF(AE114="ΠΑΤΡΕΩΝ",AD114,0)+IF(AG114="ΠΑΤΡΕΩΝ",AF114,0)</f>
        <v>30</v>
      </c>
      <c r="AJ114" s="15">
        <f>AH114+IF(R114="ΔΥΤΙΚΗΣ ΑΧΑΪΑΣ",4,0)+IF(T114="ΔΥΤΙΚΗΣ ΑΧΑΪΑΣ",10,0)+IF(AE114="ΔΥΤΙΚΗΣ ΑΧΑΪΑΣ",AD114,0)+IF(AG114="ΔΥΤΙΚΗΣ ΑΧΑΪΑΣ",AF114,0)</f>
        <v>26</v>
      </c>
      <c r="AK114" s="15">
        <f>AH114+IF(R114="ΑΙΓΙΑΛΕΙΑΣ",4,0)+IF(T114="ΑΙΓΙΑΛΕΙΑΣ",10,0)+IF(AE114="ΑΙΓΙΑΛΕΙΑΣ",AD114,0)+IF(AG114="ΑΙΓΙΑΛΕΙΑΣ",AF114,0)</f>
        <v>26</v>
      </c>
      <c r="AL114" s="15">
        <f>AH114+IF(R114="ΕΡΥΜΑΝΘΟΥ",4,0)+IF(T114="ΕΡΥΜΑΝΘΟΥ",10,0)+IF(AE114="ΕΡΥΜΑΝΘΟΥ",AD114,0)+IF(AG114="ΕΡΥΜΑΝΘΟΥ",AF114,0)</f>
        <v>26</v>
      </c>
      <c r="AM114" s="15">
        <f>AH114+IF(R114="ΚΑΛΑΒΡΥΤΩΝ",4,0)+IF(T114="ΚΑΛΑΒΡΥΤΩΝ",10,0)+IF(AE114="ΚΑΛΑΒΡΥΤΩΝ",AD114,0)+IF(AG114="ΚΑΛΑΒΡΥΤΩΝ",AF114,0)</f>
        <v>26</v>
      </c>
    </row>
    <row r="115" spans="1:39">
      <c r="A115" s="15">
        <v>114</v>
      </c>
      <c r="B115" s="9" t="s">
        <v>38</v>
      </c>
      <c r="C115" s="9">
        <v>621232</v>
      </c>
      <c r="D115" s="9" t="s">
        <v>304</v>
      </c>
      <c r="E115" s="9" t="s">
        <v>292</v>
      </c>
      <c r="F115" s="9" t="s">
        <v>111</v>
      </c>
      <c r="G115" s="6">
        <v>9</v>
      </c>
      <c r="H115" s="6">
        <v>0</v>
      </c>
      <c r="I115" s="6">
        <v>1</v>
      </c>
      <c r="J115" s="18">
        <f>G115</f>
        <v>9</v>
      </c>
      <c r="K115" s="2">
        <f>IF(I115&gt;14,H115+1,H115)</f>
        <v>0</v>
      </c>
      <c r="L115" s="2">
        <f>J115+K115/12</f>
        <v>9</v>
      </c>
      <c r="M115" s="2">
        <f>TRUNC((IF(L115&gt;20,(L115-20)*2+10+15,(IF(L115&gt;10,(L115-10)*1.5+10,L115*1)))),3)</f>
        <v>9</v>
      </c>
      <c r="N115" s="6">
        <v>9</v>
      </c>
      <c r="O115" s="9">
        <v>12</v>
      </c>
      <c r="P115" s="9">
        <v>5</v>
      </c>
      <c r="Q115" s="9">
        <v>4</v>
      </c>
      <c r="R115" s="9" t="s">
        <v>47</v>
      </c>
      <c r="S115" s="9">
        <v>0</v>
      </c>
      <c r="T115" s="9">
        <v>0</v>
      </c>
      <c r="U115" s="15"/>
      <c r="V115" s="15"/>
      <c r="W115" s="15"/>
      <c r="X115" s="15"/>
      <c r="Y115" s="15"/>
      <c r="Z115" s="10">
        <v>26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16">
        <f>N115+O115+P115+AA115+AB115+AC115</f>
        <v>26</v>
      </c>
      <c r="AI115" s="16">
        <f>AH115+IF(R115="ΠΑΤΡΕΩΝ",4,0)+IF(T115="ΠΑΤΡΕΩΝ",10,0)+IF(AE115="ΠΑΤΡΕΩΝ",AD115,0)+IF(AG115="ΠΑΤΡΕΩΝ",AF115,0)</f>
        <v>30</v>
      </c>
      <c r="AJ115" s="16">
        <f>AH115+IF(R115="ΔΥΤΙΚΗΣ ΑΧΑΪΑΣ",4,0)+IF(T115="ΔΥΤΙΚΗΣ ΑΧΑΪΑΣ",10,0)+IF(AE115="ΔΥΤΙΚΗΣ ΑΧΑΪΑΣ",AD115,0)+IF(AG115="ΔΥΤΙΚΗΣ ΑΧΑΪΑΣ",AF115,0)</f>
        <v>26</v>
      </c>
      <c r="AK115" s="16">
        <f>AH115+IF(R115="ΑΙΓΙΑΛΕΙΑΣ",4,0)+IF(T115="ΑΙΓΙΑΛΕΙΑΣ",10,0)+IF(AE115="ΑΙΓΙΑΛΕΙΑΣ",AD115,0)+IF(AG115="ΑΙΓΙΑΛΕΙΑΣ",AF115,0)</f>
        <v>26</v>
      </c>
      <c r="AL115" s="16">
        <f>AH115+IF(R115="ΕΡΥΜΑΝΘΟΥ",4,0)+IF(T115="ΕΡΥΜΑΝΘΟΥ",10,0)+IF(AE115="ΕΡΥΜΑΝΘΟΥ",AD115,0)+IF(AG115="ΕΡΥΜΑΝΘΟΥ",AF115,0)</f>
        <v>26</v>
      </c>
      <c r="AM115" s="16">
        <f>AH115+IF(R115="ΚΑΛΑΒΡΥΤΩΝ",4,0)+IF(T115="ΚΑΛΑΒΡΥΤΩΝ",10,0)+IF(AE115="ΚΑΛΑΒΡΥΤΩΝ",AD115,0)+IF(AG115="ΚΑΛΑΒΡΥΤΩΝ",AF115,0)</f>
        <v>26</v>
      </c>
    </row>
    <row r="116" spans="1:39">
      <c r="A116" s="15">
        <v>115</v>
      </c>
      <c r="B116" s="9" t="s">
        <v>38</v>
      </c>
      <c r="C116" s="9">
        <v>585818</v>
      </c>
      <c r="D116" s="9" t="s">
        <v>338</v>
      </c>
      <c r="E116" s="9" t="s">
        <v>339</v>
      </c>
      <c r="F116" s="9" t="s">
        <v>87</v>
      </c>
      <c r="G116" s="6">
        <v>20</v>
      </c>
      <c r="H116" s="6">
        <v>5</v>
      </c>
      <c r="I116" s="6">
        <v>29</v>
      </c>
      <c r="J116" s="18">
        <f>G116</f>
        <v>20</v>
      </c>
      <c r="K116" s="2">
        <f>IF(I116&gt;14,H116+1,H116)</f>
        <v>6</v>
      </c>
      <c r="L116" s="2">
        <f>J116+K116/12</f>
        <v>20.5</v>
      </c>
      <c r="M116" s="2">
        <f>TRUNC((IF(L116&gt;20,(L116-20)*2+10+15,(IF(L116&gt;10,(L116-10)*1.5+10,L116*1)))),3)</f>
        <v>26</v>
      </c>
      <c r="N116" s="6">
        <v>26</v>
      </c>
      <c r="O116" s="9">
        <v>0</v>
      </c>
      <c r="P116" s="9">
        <v>0</v>
      </c>
      <c r="Q116" s="9">
        <v>4</v>
      </c>
      <c r="R116" s="9" t="s">
        <v>47</v>
      </c>
      <c r="S116" s="9">
        <v>0</v>
      </c>
      <c r="T116" s="9">
        <v>0</v>
      </c>
      <c r="U116" s="15"/>
      <c r="V116" s="15"/>
      <c r="W116" s="15"/>
      <c r="X116" s="15"/>
      <c r="Y116" s="15"/>
      <c r="Z116" s="10">
        <v>25.75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16">
        <f>N116+O116+P116+AA116+AB116+AC116</f>
        <v>26</v>
      </c>
      <c r="AI116" s="16">
        <f>AH116+IF(R116="ΠΑΤΡΕΩΝ",4,0)+IF(T116="ΠΑΤΡΕΩΝ",10,0)+IF(AE116="ΠΑΤΡΕΩΝ",AD116,0)+IF(AG116="ΠΑΤΡΕΩΝ",AF116,0)</f>
        <v>30</v>
      </c>
      <c r="AJ116" s="16">
        <f>AH116+IF(R116="ΔΥΤΙΚΗΣ ΑΧΑΪΑΣ",4,0)+IF(T116="ΔΥΤΙΚΗΣ ΑΧΑΪΑΣ",10,0)+IF(AE116="ΔΥΤΙΚΗΣ ΑΧΑΪΑΣ",AD116,0)+IF(AG116="ΔΥΤΙΚΗΣ ΑΧΑΪΑΣ",AF116,0)</f>
        <v>26</v>
      </c>
      <c r="AK116" s="16">
        <f>AH116+IF(R116="ΑΙΓΙΑΛΕΙΑΣ",4,0)+IF(T116="ΑΙΓΙΑΛΕΙΑΣ",10,0)+IF(AE116="ΑΙΓΙΑΛΕΙΑΣ",AD116,0)+IF(AG116="ΑΙΓΙΑΛΕΙΑΣ",AF116,0)</f>
        <v>26</v>
      </c>
      <c r="AL116" s="16">
        <f>AH116+IF(R116="ΕΡΥΜΑΝΘΟΥ",4,0)+IF(T116="ΕΡΥΜΑΝΘΟΥ",10,0)+IF(AE116="ΕΡΥΜΑΝΘΟΥ",AD116,0)+IF(AG116="ΕΡΥΜΑΝΘΟΥ",AF116,0)</f>
        <v>26</v>
      </c>
      <c r="AM116" s="16">
        <f>AH116+IF(R116="ΚΑΛΑΒΡΥΤΩΝ",4,0)+IF(T116="ΚΑΛΑΒΡΥΤΩΝ",10,0)+IF(AE116="ΚΑΛΑΒΡΥΤΩΝ",AD116,0)+IF(AG116="ΚΑΛΑΒΡΥΤΩΝ",AF116,0)</f>
        <v>26</v>
      </c>
    </row>
    <row r="117" spans="1:39">
      <c r="A117" s="15">
        <v>116</v>
      </c>
      <c r="B117" s="9" t="s">
        <v>38</v>
      </c>
      <c r="C117" s="9">
        <v>621176</v>
      </c>
      <c r="D117" s="9" t="s">
        <v>419</v>
      </c>
      <c r="E117" s="9" t="s">
        <v>420</v>
      </c>
      <c r="F117" s="9" t="s">
        <v>421</v>
      </c>
      <c r="G117" s="6">
        <v>10</v>
      </c>
      <c r="H117" s="6">
        <v>8</v>
      </c>
      <c r="I117" s="6">
        <v>8</v>
      </c>
      <c r="J117" s="18">
        <f>G117</f>
        <v>10</v>
      </c>
      <c r="K117" s="2">
        <f>IF(I117&gt;14,H117+1,H117)</f>
        <v>8</v>
      </c>
      <c r="L117" s="2">
        <f>J117+K117/12</f>
        <v>10.666666666666666</v>
      </c>
      <c r="M117" s="2">
        <f>TRUNC((IF(L117&gt;20,(L117-20)*2+10+15,(IF(L117&gt;10,(L117-10)*1.5+10,L117*1)))),3)</f>
        <v>11</v>
      </c>
      <c r="N117" s="6">
        <v>11</v>
      </c>
      <c r="O117" s="9">
        <v>4</v>
      </c>
      <c r="P117" s="9">
        <v>11</v>
      </c>
      <c r="Q117" s="9">
        <v>4</v>
      </c>
      <c r="R117" s="9" t="s">
        <v>47</v>
      </c>
      <c r="S117" s="9">
        <v>10</v>
      </c>
      <c r="T117" s="9" t="s">
        <v>47</v>
      </c>
      <c r="U117" s="15"/>
      <c r="V117" s="15"/>
      <c r="W117" s="15"/>
      <c r="X117" s="15"/>
      <c r="Y117" s="15"/>
      <c r="Z117" s="10">
        <v>25.666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16">
        <f>N117+O117+P117+AA117+AB117+AC117</f>
        <v>26</v>
      </c>
      <c r="AI117" s="16">
        <f>AH117+IF(R117="ΠΑΤΡΕΩΝ",4,0)+IF(T117="ΠΑΤΡΕΩΝ",10,0)+IF(AE117="ΠΑΤΡΕΩΝ",AD117,0)+IF(AG117="ΠΑΤΡΕΩΝ",AF117,0)</f>
        <v>40</v>
      </c>
      <c r="AJ117" s="16">
        <f>AH117+IF(R117="ΔΥΤΙΚΗΣ ΑΧΑΪΑΣ",4,0)+IF(T117="ΔΥΤΙΚΗΣ ΑΧΑΪΑΣ",10,0)+IF(AE117="ΔΥΤΙΚΗΣ ΑΧΑΪΑΣ",AD117,0)+IF(AG117="ΔΥΤΙΚΗΣ ΑΧΑΪΑΣ",AF117,0)</f>
        <v>26</v>
      </c>
      <c r="AK117" s="16">
        <f>AH117+IF(R117="ΑΙΓΙΑΛΕΙΑΣ",4,0)+IF(T117="ΑΙΓΙΑΛΕΙΑΣ",10,0)+IF(AE117="ΑΙΓΙΑΛΕΙΑΣ",AD117,0)+IF(AG117="ΑΙΓΙΑΛΕΙΑΣ",AF117,0)</f>
        <v>26</v>
      </c>
      <c r="AL117" s="16">
        <f>AH117+IF(R117="ΕΡΥΜΑΝΘΟΥ",4,0)+IF(T117="ΕΡΥΜΑΝΘΟΥ",10,0)+IF(AE117="ΕΡΥΜΑΝΘΟΥ",AD117,0)+IF(AG117="ΕΡΥΜΑΝΘΟΥ",AF117,0)</f>
        <v>26</v>
      </c>
      <c r="AM117" s="16">
        <f>AH117+IF(R117="ΚΑΛΑΒΡΥΤΩΝ",4,0)+IF(T117="ΚΑΛΑΒΡΥΤΩΝ",10,0)+IF(AE117="ΚΑΛΑΒΡΥΤΩΝ",AD117,0)+IF(AG117="ΚΑΛΑΒΡΥΤΩΝ",AF117,0)</f>
        <v>26</v>
      </c>
    </row>
    <row r="118" spans="1:39">
      <c r="A118" s="15">
        <v>117</v>
      </c>
      <c r="B118" s="9" t="s">
        <v>38</v>
      </c>
      <c r="C118" s="9">
        <v>617993</v>
      </c>
      <c r="D118" s="9" t="s">
        <v>231</v>
      </c>
      <c r="E118" s="9" t="s">
        <v>160</v>
      </c>
      <c r="F118" s="9" t="s">
        <v>106</v>
      </c>
      <c r="G118" s="6">
        <v>10</v>
      </c>
      <c r="H118" s="6">
        <v>7</v>
      </c>
      <c r="I118" s="6">
        <v>7</v>
      </c>
      <c r="J118" s="18">
        <f>G118</f>
        <v>10</v>
      </c>
      <c r="K118" s="2">
        <f>IF(I118&gt;14,H118+1,H118)</f>
        <v>7</v>
      </c>
      <c r="L118" s="2">
        <f>J118+K118/12</f>
        <v>10.583333333333334</v>
      </c>
      <c r="M118" s="2">
        <f>TRUNC((IF(L118&gt;20,(L118-20)*2+10+15,(IF(L118&gt;10,(L118-10)*1.5+10,L118*1)))),3)</f>
        <v>10.875</v>
      </c>
      <c r="N118" s="6">
        <v>10.875</v>
      </c>
      <c r="O118" s="9">
        <v>4</v>
      </c>
      <c r="P118" s="9">
        <v>11</v>
      </c>
      <c r="Q118" s="9">
        <v>4</v>
      </c>
      <c r="R118" s="9" t="s">
        <v>47</v>
      </c>
      <c r="S118" s="9">
        <v>0</v>
      </c>
      <c r="T118" s="9">
        <v>0</v>
      </c>
      <c r="U118" s="15"/>
      <c r="V118" s="15"/>
      <c r="W118" s="15"/>
      <c r="X118" s="15"/>
      <c r="Y118" s="15"/>
      <c r="Z118" s="10">
        <v>25.582999999999998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16">
        <f>N118+O118+P118+AA118+AB118+AC118</f>
        <v>25.875</v>
      </c>
      <c r="AI118" s="16">
        <f>AH118+IF(R118="ΠΑΤΡΕΩΝ",4,0)+IF(T118="ΠΑΤΡΕΩΝ",10,0)+IF(AE118="ΠΑΤΡΕΩΝ",AD118,0)+IF(AG118="ΠΑΤΡΕΩΝ",AF118,0)</f>
        <v>29.875</v>
      </c>
      <c r="AJ118" s="16">
        <f>AH118+IF(R118="ΔΥΤΙΚΗΣ ΑΧΑΪΑΣ",4,0)+IF(T118="ΔΥΤΙΚΗΣ ΑΧΑΪΑΣ",10,0)+IF(AE118="ΔΥΤΙΚΗΣ ΑΧΑΪΑΣ",AD118,0)+IF(AG118="ΔΥΤΙΚΗΣ ΑΧΑΪΑΣ",AF118,0)</f>
        <v>25.875</v>
      </c>
      <c r="AK118" s="16">
        <f>AH118+IF(R118="ΑΙΓΙΑΛΕΙΑΣ",4,0)+IF(T118="ΑΙΓΙΑΛΕΙΑΣ",10,0)+IF(AE118="ΑΙΓΙΑΛΕΙΑΣ",AD118,0)+IF(AG118="ΑΙΓΙΑΛΕΙΑΣ",AF118,0)</f>
        <v>25.875</v>
      </c>
      <c r="AL118" s="16">
        <f>AH118+IF(R118="ΕΡΥΜΑΝΘΟΥ",4,0)+IF(T118="ΕΡΥΜΑΝΘΟΥ",10,0)+IF(AE118="ΕΡΥΜΑΝΘΟΥ",AD118,0)+IF(AG118="ΕΡΥΜΑΝΘΟΥ",AF118,0)</f>
        <v>25.875</v>
      </c>
      <c r="AM118" s="16">
        <f>AH118+IF(R118="ΚΑΛΑΒΡΥΤΩΝ",4,0)+IF(T118="ΚΑΛΑΒΡΥΤΩΝ",10,0)+IF(AE118="ΚΑΛΑΒΡΥΤΩΝ",AD118,0)+IF(AG118="ΚΑΛΑΒΡΥΤΩΝ",AF118,0)</f>
        <v>25.875</v>
      </c>
    </row>
    <row r="119" spans="1:39">
      <c r="A119" s="15">
        <v>118</v>
      </c>
      <c r="B119" s="9" t="s">
        <v>38</v>
      </c>
      <c r="C119" s="9">
        <v>617841</v>
      </c>
      <c r="D119" s="9" t="s">
        <v>324</v>
      </c>
      <c r="E119" s="9" t="s">
        <v>325</v>
      </c>
      <c r="F119" s="9" t="s">
        <v>110</v>
      </c>
      <c r="G119" s="6">
        <v>10</v>
      </c>
      <c r="H119" s="6">
        <v>7</v>
      </c>
      <c r="I119" s="6">
        <v>8</v>
      </c>
      <c r="J119" s="18">
        <f>G119</f>
        <v>10</v>
      </c>
      <c r="K119" s="2">
        <f>IF(I119&gt;14,H119+1,H119)</f>
        <v>7</v>
      </c>
      <c r="L119" s="2">
        <f>J119+K119/12</f>
        <v>10.583333333333334</v>
      </c>
      <c r="M119" s="2">
        <f>TRUNC((IF(L119&gt;20,(L119-20)*2+10+15,(IF(L119&gt;10,(L119-10)*1.5+10,L119*1)))),3)</f>
        <v>10.875</v>
      </c>
      <c r="N119" s="6">
        <v>10.875</v>
      </c>
      <c r="O119" s="9">
        <v>4</v>
      </c>
      <c r="P119" s="9">
        <v>11</v>
      </c>
      <c r="Q119" s="9">
        <v>4</v>
      </c>
      <c r="R119" s="9" t="s">
        <v>259</v>
      </c>
      <c r="S119" s="9">
        <v>0</v>
      </c>
      <c r="T119" s="9">
        <v>0</v>
      </c>
      <c r="U119" s="15"/>
      <c r="V119" s="15"/>
      <c r="W119" s="15"/>
      <c r="X119" s="15"/>
      <c r="Y119" s="15"/>
      <c r="Z119" s="10">
        <v>25.582999999999998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16">
        <f>N119+O119+P119+AA119+AB119+AC119</f>
        <v>25.875</v>
      </c>
      <c r="AI119" s="16">
        <f>AH119+IF(R119="ΠΑΤΡΕΩΝ",4,0)+IF(T119="ΠΑΤΡΕΩΝ",10,0)+IF(AE119="ΠΑΤΡΕΩΝ",AD119,0)+IF(AG119="ΠΑΤΡΕΩΝ",AF119,0)</f>
        <v>25.875</v>
      </c>
      <c r="AJ119" s="16">
        <f>AH119+IF(R119="ΔΥΤΙΚΗΣ ΑΧΑΪΑΣ",4,0)+IF(T119="ΔΥΤΙΚΗΣ ΑΧΑΪΑΣ",10,0)+IF(AE119="ΔΥΤΙΚΗΣ ΑΧΑΪΑΣ",AD119,0)+IF(AG119="ΔΥΤΙΚΗΣ ΑΧΑΪΑΣ",AF119,0)</f>
        <v>25.875</v>
      </c>
      <c r="AK119" s="16">
        <f>AH119+IF(R119="ΑΙΓΙΑΛΕΙΑΣ",4,0)+IF(T119="ΑΙΓΙΑΛΕΙΑΣ",10,0)+IF(AE119="ΑΙΓΙΑΛΕΙΑΣ",AD119,0)+IF(AG119="ΑΙΓΙΑΛΕΙΑΣ",AF119,0)</f>
        <v>25.875</v>
      </c>
      <c r="AL119" s="16">
        <f>AH119+IF(R119="ΕΡΥΜΑΝΘΟΥ",4,0)+IF(T119="ΕΡΥΜΑΝΘΟΥ",10,0)+IF(AE119="ΕΡΥΜΑΝΘΟΥ",AD119,0)+IF(AG119="ΕΡΥΜΑΝΘΟΥ",AF119,0)</f>
        <v>29.875</v>
      </c>
      <c r="AM119" s="16">
        <f>AH119+IF(R119="ΚΑΛΑΒΡΥΤΩΝ",4,0)+IF(T119="ΚΑΛΑΒΡΥΤΩΝ",10,0)+IF(AE119="ΚΑΛΑΒΡΥΤΩΝ",AD119,0)+IF(AG119="ΚΑΛΑΒΡΥΤΩΝ",AF119,0)</f>
        <v>25.875</v>
      </c>
    </row>
    <row r="120" spans="1:39">
      <c r="A120" s="15">
        <v>119</v>
      </c>
      <c r="B120" s="9" t="s">
        <v>38</v>
      </c>
      <c r="C120" s="9">
        <v>617845</v>
      </c>
      <c r="D120" s="9" t="s">
        <v>368</v>
      </c>
      <c r="E120" s="9" t="s">
        <v>359</v>
      </c>
      <c r="F120" s="9" t="s">
        <v>369</v>
      </c>
      <c r="G120" s="6">
        <v>10</v>
      </c>
      <c r="H120" s="6">
        <v>7</v>
      </c>
      <c r="I120" s="6">
        <v>8</v>
      </c>
      <c r="J120" s="18">
        <f>G120</f>
        <v>10</v>
      </c>
      <c r="K120" s="2">
        <f>IF(I120&gt;14,H120+1,H120)</f>
        <v>7</v>
      </c>
      <c r="L120" s="2">
        <f>J120+K120/12</f>
        <v>10.583333333333334</v>
      </c>
      <c r="M120" s="2">
        <f>TRUNC((IF(L120&gt;20,(L120-20)*2+10+15,(IF(L120&gt;10,(L120-10)*1.5+10,L120*1)))),3)</f>
        <v>10.875</v>
      </c>
      <c r="N120" s="6">
        <v>10.875</v>
      </c>
      <c r="O120" s="9">
        <v>4</v>
      </c>
      <c r="P120" s="9">
        <v>11</v>
      </c>
      <c r="Q120" s="9">
        <v>4</v>
      </c>
      <c r="R120" s="9" t="s">
        <v>47</v>
      </c>
      <c r="S120" s="9">
        <v>10</v>
      </c>
      <c r="T120" s="9" t="s">
        <v>47</v>
      </c>
      <c r="U120" s="15"/>
      <c r="V120" s="15"/>
      <c r="W120" s="15"/>
      <c r="X120" s="15"/>
      <c r="Y120" s="15"/>
      <c r="Z120" s="10">
        <v>25.582999999999998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16">
        <f>N120+O120+P120+AA120+AB120+AC120</f>
        <v>25.875</v>
      </c>
      <c r="AI120" s="16">
        <f>AH120+IF(R120="ΠΑΤΡΕΩΝ",4,0)+IF(T120="ΠΑΤΡΕΩΝ",10,0)+IF(AE120="ΠΑΤΡΕΩΝ",AD120,0)+IF(AG120="ΠΑΤΡΕΩΝ",AF120,0)</f>
        <v>39.875</v>
      </c>
      <c r="AJ120" s="16">
        <f>AH120+IF(R120="ΔΥΤΙΚΗΣ ΑΧΑΪΑΣ",4,0)+IF(T120="ΔΥΤΙΚΗΣ ΑΧΑΪΑΣ",10,0)+IF(AE120="ΔΥΤΙΚΗΣ ΑΧΑΪΑΣ",AD120,0)+IF(AG120="ΔΥΤΙΚΗΣ ΑΧΑΪΑΣ",AF120,0)</f>
        <v>25.875</v>
      </c>
      <c r="AK120" s="16">
        <f>AH120+IF(R120="ΑΙΓΙΑΛΕΙΑΣ",4,0)+IF(T120="ΑΙΓΙΑΛΕΙΑΣ",10,0)+IF(AE120="ΑΙΓΙΑΛΕΙΑΣ",AD120,0)+IF(AG120="ΑΙΓΙΑΛΕΙΑΣ",AF120,0)</f>
        <v>25.875</v>
      </c>
      <c r="AL120" s="16">
        <f>AH120+IF(R120="ΕΡΥΜΑΝΘΟΥ",4,0)+IF(T120="ΕΡΥΜΑΝΘΟΥ",10,0)+IF(AE120="ΕΡΥΜΑΝΘΟΥ",AD120,0)+IF(AG120="ΕΡΥΜΑΝΘΟΥ",AF120,0)</f>
        <v>25.875</v>
      </c>
      <c r="AM120" s="16">
        <f>AH120+IF(R120="ΚΑΛΑΒΡΥΤΩΝ",4,0)+IF(T120="ΚΑΛΑΒΡΥΤΩΝ",10,0)+IF(AE120="ΚΑΛΑΒΡΥΤΩΝ",AD120,0)+IF(AG120="ΚΑΛΑΒΡΥΤΩΝ",AF120,0)</f>
        <v>25.875</v>
      </c>
    </row>
    <row r="121" spans="1:39">
      <c r="A121" s="15">
        <v>120</v>
      </c>
      <c r="B121" s="9" t="s">
        <v>38</v>
      </c>
      <c r="C121" s="9">
        <v>617838</v>
      </c>
      <c r="D121" s="9" t="s">
        <v>378</v>
      </c>
      <c r="E121" s="9" t="s">
        <v>55</v>
      </c>
      <c r="F121" s="9" t="s">
        <v>125</v>
      </c>
      <c r="G121" s="6">
        <v>10</v>
      </c>
      <c r="H121" s="6">
        <v>7</v>
      </c>
      <c r="I121" s="6">
        <v>8</v>
      </c>
      <c r="J121" s="18">
        <f>G121</f>
        <v>10</v>
      </c>
      <c r="K121" s="2">
        <f>IF(I121&gt;14,H121+1,H121)</f>
        <v>7</v>
      </c>
      <c r="L121" s="2">
        <f>J121+K121/12</f>
        <v>10.583333333333334</v>
      </c>
      <c r="M121" s="2">
        <f>TRUNC((IF(L121&gt;20,(L121-20)*2+10+15,(IF(L121&gt;10,(L121-10)*1.5+10,L121*1)))),3)</f>
        <v>10.875</v>
      </c>
      <c r="N121" s="6">
        <v>10.875</v>
      </c>
      <c r="O121" s="9">
        <v>4</v>
      </c>
      <c r="P121" s="9">
        <v>11</v>
      </c>
      <c r="Q121" s="9">
        <v>4</v>
      </c>
      <c r="R121" s="9" t="s">
        <v>47</v>
      </c>
      <c r="S121" s="9">
        <v>10</v>
      </c>
      <c r="T121" s="9" t="s">
        <v>47</v>
      </c>
      <c r="U121" s="15"/>
      <c r="V121" s="15"/>
      <c r="W121" s="15"/>
      <c r="X121" s="15"/>
      <c r="Y121" s="15"/>
      <c r="Z121" s="10">
        <v>25.582999999999998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16">
        <f>N121+O121+P121+AA121+AB121+AC121</f>
        <v>25.875</v>
      </c>
      <c r="AI121" s="16">
        <f>AH121+IF(R121="ΠΑΤΡΕΩΝ",4,0)+IF(T121="ΠΑΤΡΕΩΝ",10,0)+IF(AE121="ΠΑΤΡΕΩΝ",AD121,0)+IF(AG121="ΠΑΤΡΕΩΝ",AF121,0)</f>
        <v>39.875</v>
      </c>
      <c r="AJ121" s="16">
        <f>AH121+IF(R121="ΔΥΤΙΚΗΣ ΑΧΑΪΑΣ",4,0)+IF(T121="ΔΥΤΙΚΗΣ ΑΧΑΪΑΣ",10,0)+IF(AE121="ΔΥΤΙΚΗΣ ΑΧΑΪΑΣ",AD121,0)+IF(AG121="ΔΥΤΙΚΗΣ ΑΧΑΪΑΣ",AF121,0)</f>
        <v>25.875</v>
      </c>
      <c r="AK121" s="16">
        <f>AH121+IF(R121="ΑΙΓΙΑΛΕΙΑΣ",4,0)+IF(T121="ΑΙΓΙΑΛΕΙΑΣ",10,0)+IF(AE121="ΑΙΓΙΑΛΕΙΑΣ",AD121,0)+IF(AG121="ΑΙΓΙΑΛΕΙΑΣ",AF121,0)</f>
        <v>25.875</v>
      </c>
      <c r="AL121" s="16">
        <f>AH121+IF(R121="ΕΡΥΜΑΝΘΟΥ",4,0)+IF(T121="ΕΡΥΜΑΝΘΟΥ",10,0)+IF(AE121="ΕΡΥΜΑΝΘΟΥ",AD121,0)+IF(AG121="ΕΡΥΜΑΝΘΟΥ",AF121,0)</f>
        <v>25.875</v>
      </c>
      <c r="AM121" s="16">
        <f>AH121+IF(R121="ΚΑΛΑΒΡΥΤΩΝ",4,0)+IF(T121="ΚΑΛΑΒΡΥΤΩΝ",10,0)+IF(AE121="ΚΑΛΑΒΡΥΤΩΝ",AD121,0)+IF(AG121="ΚΑΛΑΒΡΥΤΩΝ",AF121,0)</f>
        <v>25.875</v>
      </c>
    </row>
    <row r="122" spans="1:39">
      <c r="A122" s="15">
        <v>121</v>
      </c>
      <c r="B122" s="9" t="s">
        <v>38</v>
      </c>
      <c r="C122" s="9">
        <v>586528</v>
      </c>
      <c r="D122" s="9" t="s">
        <v>411</v>
      </c>
      <c r="E122" s="9" t="s">
        <v>89</v>
      </c>
      <c r="F122" s="9" t="s">
        <v>121</v>
      </c>
      <c r="G122" s="6">
        <v>20</v>
      </c>
      <c r="H122" s="6">
        <v>3</v>
      </c>
      <c r="I122" s="6">
        <v>18</v>
      </c>
      <c r="J122" s="18">
        <f>G122</f>
        <v>20</v>
      </c>
      <c r="K122" s="2">
        <f>IF(I122&gt;14,H122+1,H122)</f>
        <v>4</v>
      </c>
      <c r="L122" s="2">
        <f>J122+K122/12</f>
        <v>20.333333333333332</v>
      </c>
      <c r="M122" s="2">
        <f>TRUNC((IF(L122&gt;20,(L122-20)*2+10+15,(IF(L122&gt;10,(L122-10)*1.5+10,L122*1)))),3)</f>
        <v>25.666</v>
      </c>
      <c r="N122" s="6">
        <v>25.666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15"/>
      <c r="V122" s="15"/>
      <c r="W122" s="15"/>
      <c r="X122" s="15"/>
      <c r="Y122" s="15"/>
      <c r="Z122" s="10">
        <v>25.5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16">
        <f>N122+O122+P122+AA122+AB122+AC122</f>
        <v>25.666</v>
      </c>
      <c r="AI122" s="16">
        <f>AH122+IF(R122="ΠΑΤΡΕΩΝ",4,0)+IF(T122="ΠΑΤΡΕΩΝ",10,0)+IF(AE122="ΠΑΤΡΕΩΝ",AD122,0)+IF(AG122="ΠΑΤΡΕΩΝ",AF122,0)</f>
        <v>25.666</v>
      </c>
      <c r="AJ122" s="16">
        <f>AH122+IF(R122="ΔΥΤΙΚΗΣ ΑΧΑΪΑΣ",4,0)+IF(T122="ΔΥΤΙΚΗΣ ΑΧΑΪΑΣ",10,0)+IF(AE122="ΔΥΤΙΚΗΣ ΑΧΑΪΑΣ",AD122,0)+IF(AG122="ΔΥΤΙΚΗΣ ΑΧΑΪΑΣ",AF122,0)</f>
        <v>25.666</v>
      </c>
      <c r="AK122" s="16">
        <f>AH122+IF(R122="ΑΙΓΙΑΛΕΙΑΣ",4,0)+IF(T122="ΑΙΓΙΑΛΕΙΑΣ",10,0)+IF(AE122="ΑΙΓΙΑΛΕΙΑΣ",AD122,0)+IF(AG122="ΑΙΓΙΑΛΕΙΑΣ",AF122,0)</f>
        <v>25.666</v>
      </c>
      <c r="AL122" s="16">
        <f>AH122+IF(R122="ΕΡΥΜΑΝΘΟΥ",4,0)+IF(T122="ΕΡΥΜΑΝΘΟΥ",10,0)+IF(AE122="ΕΡΥΜΑΝΘΟΥ",AD122,0)+IF(AG122="ΕΡΥΜΑΝΘΟΥ",AF122,0)</f>
        <v>25.666</v>
      </c>
      <c r="AM122" s="16">
        <f>AH122+IF(R122="ΚΑΛΑΒΡΥΤΩΝ",4,0)+IF(T122="ΚΑΛΑΒΡΥΤΩΝ",10,0)+IF(AE122="ΚΑΛΑΒΡΥΤΩΝ",AD122,0)+IF(AG122="ΚΑΛΑΒΡΥΤΩΝ",AF122,0)</f>
        <v>25.666</v>
      </c>
    </row>
    <row r="123" spans="1:39">
      <c r="A123" s="15">
        <v>122</v>
      </c>
      <c r="B123" s="9" t="s">
        <v>38</v>
      </c>
      <c r="C123" s="9">
        <v>613459</v>
      </c>
      <c r="D123" s="9" t="s">
        <v>315</v>
      </c>
      <c r="E123" s="9" t="s">
        <v>86</v>
      </c>
      <c r="F123" s="9" t="s">
        <v>81</v>
      </c>
      <c r="G123" s="6">
        <v>14</v>
      </c>
      <c r="H123" s="6">
        <v>4</v>
      </c>
      <c r="I123" s="6">
        <v>20</v>
      </c>
      <c r="J123" s="18">
        <f>G123</f>
        <v>14</v>
      </c>
      <c r="K123" s="2">
        <f>IF(I123&gt;14,H123+1,H123)</f>
        <v>5</v>
      </c>
      <c r="L123" s="2">
        <f>J123+K123/12</f>
        <v>14.416666666666666</v>
      </c>
      <c r="M123" s="2">
        <f>TRUNC((IF(L123&gt;20,(L123-20)*2+10+15,(IF(L123&gt;10,(L123-10)*1.5+10,L123*1)))),3)</f>
        <v>16.625</v>
      </c>
      <c r="N123" s="6">
        <v>16.625</v>
      </c>
      <c r="O123" s="9">
        <v>4</v>
      </c>
      <c r="P123" s="9">
        <v>5</v>
      </c>
      <c r="Q123" s="9">
        <v>4</v>
      </c>
      <c r="R123" s="9" t="s">
        <v>47</v>
      </c>
      <c r="S123" s="9">
        <v>0</v>
      </c>
      <c r="T123" s="9">
        <v>0</v>
      </c>
      <c r="U123" s="15"/>
      <c r="V123" s="15"/>
      <c r="W123" s="15"/>
      <c r="X123" s="15"/>
      <c r="Y123" s="15"/>
      <c r="Z123" s="10">
        <v>25.625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16">
        <f>N123+O123+P123+AA123+AB123+AC123</f>
        <v>25.625</v>
      </c>
      <c r="AI123" s="16">
        <f>AH123+IF(R123="ΠΑΤΡΕΩΝ",4,0)+IF(T123="ΠΑΤΡΕΩΝ",10,0)+IF(AE123="ΠΑΤΡΕΩΝ",AD123,0)+IF(AG123="ΠΑΤΡΕΩΝ",AF123,0)</f>
        <v>29.625</v>
      </c>
      <c r="AJ123" s="16">
        <f>AH123+IF(R123="ΔΥΤΙΚΗΣ ΑΧΑΪΑΣ",4,0)+IF(T123="ΔΥΤΙΚΗΣ ΑΧΑΪΑΣ",10,0)+IF(AE123="ΔΥΤΙΚΗΣ ΑΧΑΪΑΣ",AD123,0)+IF(AG123="ΔΥΤΙΚΗΣ ΑΧΑΪΑΣ",AF123,0)</f>
        <v>25.625</v>
      </c>
      <c r="AK123" s="16">
        <f>AH123+IF(R123="ΑΙΓΙΑΛΕΙΑΣ",4,0)+IF(T123="ΑΙΓΙΑΛΕΙΑΣ",10,0)+IF(AE123="ΑΙΓΙΑΛΕΙΑΣ",AD123,0)+IF(AG123="ΑΙΓΙΑΛΕΙΑΣ",AF123,0)</f>
        <v>25.625</v>
      </c>
      <c r="AL123" s="16">
        <f>AH123+IF(R123="ΕΡΥΜΑΝΘΟΥ",4,0)+IF(T123="ΕΡΥΜΑΝΘΟΥ",10,0)+IF(AE123="ΕΡΥΜΑΝΘΟΥ",AD123,0)+IF(AG123="ΕΡΥΜΑΝΘΟΥ",AF123,0)</f>
        <v>25.625</v>
      </c>
      <c r="AM123" s="16">
        <f>AH123+IF(R123="ΚΑΛΑΒΡΥΤΩΝ",4,0)+IF(T123="ΚΑΛΑΒΡΥΤΩΝ",10,0)+IF(AE123="ΚΑΛΑΒΡΥΤΩΝ",AD123,0)+IF(AG123="ΚΑΛΑΒΡΥΤΩΝ",AF123,0)</f>
        <v>25.625</v>
      </c>
    </row>
    <row r="124" spans="1:39">
      <c r="A124" s="15">
        <v>123</v>
      </c>
      <c r="B124" s="9" t="s">
        <v>38</v>
      </c>
      <c r="C124" s="9">
        <v>607045</v>
      </c>
      <c r="D124" s="9" t="s">
        <v>409</v>
      </c>
      <c r="E124" s="9" t="s">
        <v>160</v>
      </c>
      <c r="F124" s="9" t="s">
        <v>121</v>
      </c>
      <c r="G124" s="9">
        <v>14</v>
      </c>
      <c r="H124" s="9">
        <v>4</v>
      </c>
      <c r="I124" s="9">
        <v>8</v>
      </c>
      <c r="J124" s="2">
        <f>G124</f>
        <v>14</v>
      </c>
      <c r="K124" s="2">
        <f>IF(I124&gt;14,H124+1,H124)</f>
        <v>4</v>
      </c>
      <c r="L124" s="2">
        <f>J124+K124/12</f>
        <v>14.333333333333334</v>
      </c>
      <c r="M124" s="2">
        <f>TRUNC((IF(L124&gt;20,(L124-20)*2+10+15,(IF(L124&gt;10,(L124-10)*1.5+10,L124*1)))),3)</f>
        <v>16.5</v>
      </c>
      <c r="N124" s="6">
        <v>16.5</v>
      </c>
      <c r="O124" s="6">
        <v>4</v>
      </c>
      <c r="P124" s="6">
        <v>5</v>
      </c>
      <c r="Q124" s="14">
        <v>4</v>
      </c>
      <c r="R124" s="9" t="s">
        <v>47</v>
      </c>
      <c r="S124" s="14">
        <v>10</v>
      </c>
      <c r="T124" s="9" t="s">
        <v>47</v>
      </c>
      <c r="U124" s="15"/>
      <c r="V124" s="15"/>
      <c r="W124" s="15"/>
      <c r="X124" s="15"/>
      <c r="Y124" s="15"/>
      <c r="Z124" s="10">
        <v>16.5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16">
        <f>N124+O124+P124+AA124+AB124+AC124</f>
        <v>25.5</v>
      </c>
      <c r="AI124" s="16">
        <f>AH124+IF(R124="ΠΑΤΡΕΩΝ",4,0)+IF(T124="ΠΑΤΡΕΩΝ",10,0)+IF(AE124="ΠΑΤΡΕΩΝ",AD124,0)+IF(AG124="ΠΑΤΡΕΩΝ",AF124,0)</f>
        <v>39.5</v>
      </c>
      <c r="AJ124" s="16">
        <f>AH124+IF(R124="ΔΥΤΙΚΗΣ ΑΧΑΪΑΣ",4,0)+IF(T124="ΔΥΤΙΚΗΣ ΑΧΑΪΑΣ",10,0)+IF(AE124="ΔΥΤΙΚΗΣ ΑΧΑΪΑΣ",AD124,0)+IF(AG124="ΔΥΤΙΚΗΣ ΑΧΑΪΑΣ",AF124,0)</f>
        <v>25.5</v>
      </c>
      <c r="AK124" s="16">
        <f>AH124+IF(R124="ΑΙΓΙΑΛΕΙΑΣ",4,0)+IF(T124="ΑΙΓΙΑΛΕΙΑΣ",10,0)+IF(AE124="ΑΙΓΙΑΛΕΙΑΣ",AD124,0)+IF(AG124="ΑΙΓΙΑΛΕΙΑΣ",AF124,0)</f>
        <v>25.5</v>
      </c>
      <c r="AL124" s="16">
        <f>AH124+IF(R124="ΕΡΥΜΑΝΘΟΥ",4,0)+IF(T124="ΕΡΥΜΑΝΘΟΥ",10,0)+IF(AE124="ΕΡΥΜΑΝΘΟΥ",AD124,0)+IF(AG124="ΕΡΥΜΑΝΘΟΥ",AF124,0)</f>
        <v>25.5</v>
      </c>
      <c r="AM124" s="16">
        <f>AH124+IF(R124="ΚΑΛΑΒΡΥΤΩΝ",4,0)+IF(T124="ΚΑΛΑΒΡΥΤΩΝ",10,0)+IF(AE124="ΚΑΛΑΒΡΥΤΩΝ",AD124,0)+IF(AG124="ΚΑΛΑΒΡΥΤΩΝ",AF124,0)</f>
        <v>25.5</v>
      </c>
    </row>
    <row r="125" spans="1:39">
      <c r="A125" s="15">
        <v>124</v>
      </c>
      <c r="B125" s="9" t="s">
        <v>38</v>
      </c>
      <c r="C125" s="9">
        <v>607150</v>
      </c>
      <c r="D125" s="9" t="s">
        <v>78</v>
      </c>
      <c r="E125" s="9" t="s">
        <v>171</v>
      </c>
      <c r="F125" s="9" t="s">
        <v>172</v>
      </c>
      <c r="G125" s="6">
        <v>14</v>
      </c>
      <c r="H125" s="6">
        <v>1</v>
      </c>
      <c r="I125" s="6">
        <v>6</v>
      </c>
      <c r="J125" s="18">
        <f>G125</f>
        <v>14</v>
      </c>
      <c r="K125" s="2">
        <f>IF(I125&gt;14,H125+1,H125)</f>
        <v>1</v>
      </c>
      <c r="L125" s="2">
        <f>J125+K125/12</f>
        <v>14.083333333333334</v>
      </c>
      <c r="M125" s="2">
        <f>TRUNC((IF(L125&gt;20,(L125-20)*2+10+15,(IF(L125&gt;10,(L125-10)*1.5+10,L125*1)))),3)</f>
        <v>16.125</v>
      </c>
      <c r="N125" s="6">
        <v>16.125</v>
      </c>
      <c r="O125" s="9">
        <v>4</v>
      </c>
      <c r="P125" s="9">
        <v>0</v>
      </c>
      <c r="Q125" s="9">
        <v>4</v>
      </c>
      <c r="R125" s="9" t="s">
        <v>47</v>
      </c>
      <c r="S125" s="9">
        <v>0</v>
      </c>
      <c r="T125" s="9">
        <v>0</v>
      </c>
      <c r="U125" s="15"/>
      <c r="V125" s="15"/>
      <c r="W125" s="15"/>
      <c r="X125" s="15"/>
      <c r="Y125" s="15"/>
      <c r="Z125" s="10">
        <v>25.125</v>
      </c>
      <c r="AA125" s="9">
        <v>0</v>
      </c>
      <c r="AB125" s="9">
        <v>0</v>
      </c>
      <c r="AC125" s="9">
        <v>5</v>
      </c>
      <c r="AD125" s="9">
        <v>0</v>
      </c>
      <c r="AE125" s="9">
        <v>0</v>
      </c>
      <c r="AF125" s="9">
        <v>0</v>
      </c>
      <c r="AG125" s="9">
        <v>0</v>
      </c>
      <c r="AH125" s="16">
        <f>N125+O125+P125+AA125+AB125+AC125</f>
        <v>25.125</v>
      </c>
      <c r="AI125" s="16">
        <f>AH125+IF(R125="ΠΑΤΡΕΩΝ",4,0)+IF(T125="ΠΑΤΡΕΩΝ",10,0)+IF(AE125="ΠΑΤΡΕΩΝ",AD125,0)+IF(AG125="ΠΑΤΡΕΩΝ",AF125,0)</f>
        <v>29.125</v>
      </c>
      <c r="AJ125" s="16">
        <f>AH125+IF(R125="ΔΥΤΙΚΗΣ ΑΧΑΪΑΣ",4,0)+IF(T125="ΔΥΤΙΚΗΣ ΑΧΑΪΑΣ",10,0)+IF(AE125="ΔΥΤΙΚΗΣ ΑΧΑΪΑΣ",AD125,0)+IF(AG125="ΔΥΤΙΚΗΣ ΑΧΑΪΑΣ",AF125,0)</f>
        <v>25.125</v>
      </c>
      <c r="AK125" s="16">
        <f>AH125+IF(R125="ΑΙΓΙΑΛΕΙΑΣ",4,0)+IF(T125="ΑΙΓΙΑΛΕΙΑΣ",10,0)+IF(AE125="ΑΙΓΙΑΛΕΙΑΣ",AD125,0)+IF(AG125="ΑΙΓΙΑΛΕΙΑΣ",AF125,0)</f>
        <v>25.125</v>
      </c>
      <c r="AL125" s="16">
        <f>AH125+IF(R125="ΕΡΥΜΑΝΘΟΥ",4,0)+IF(T125="ΕΡΥΜΑΝΘΟΥ",10,0)+IF(AE125="ΕΡΥΜΑΝΘΟΥ",AD125,0)+IF(AG125="ΕΡΥΜΑΝΘΟΥ",AF125,0)</f>
        <v>25.125</v>
      </c>
      <c r="AM125" s="16">
        <f>AH125+IF(R125="ΚΑΛΑΒΡΥΤΩΝ",4,0)+IF(T125="ΚΑΛΑΒΡΥΤΩΝ",10,0)+IF(AE125="ΚΑΛΑΒΡΥΤΩΝ",AD125,0)+IF(AG125="ΚΑΛΑΒΡΥΤΩΝ",AF125,0)</f>
        <v>25.125</v>
      </c>
    </row>
    <row r="126" spans="1:39">
      <c r="A126" s="15">
        <v>125</v>
      </c>
      <c r="B126" s="5" t="s">
        <v>38</v>
      </c>
      <c r="C126" s="5">
        <v>599976</v>
      </c>
      <c r="D126" s="5" t="s">
        <v>264</v>
      </c>
      <c r="E126" s="5" t="s">
        <v>265</v>
      </c>
      <c r="F126" s="5" t="s">
        <v>53</v>
      </c>
      <c r="G126" s="6">
        <v>17</v>
      </c>
      <c r="H126" s="6">
        <v>3</v>
      </c>
      <c r="I126" s="6">
        <v>5</v>
      </c>
      <c r="J126" s="18">
        <f>G126</f>
        <v>17</v>
      </c>
      <c r="K126" s="2">
        <f>IF(I126&gt;14,H126+1,H126)</f>
        <v>3</v>
      </c>
      <c r="L126" s="2">
        <f>J126+K126/12</f>
        <v>17.25</v>
      </c>
      <c r="M126" s="2">
        <f>TRUNC((IF(L126&gt;20,(L126-20)*2+10+15,(IF(L126&gt;10,(L126-10)*1.5+10,L126*1)))),3)</f>
        <v>20.875</v>
      </c>
      <c r="N126" s="6">
        <v>20.875</v>
      </c>
      <c r="O126" s="5">
        <v>4</v>
      </c>
      <c r="P126" s="5">
        <v>0</v>
      </c>
      <c r="Q126" s="5">
        <v>4</v>
      </c>
      <c r="R126" s="9" t="s">
        <v>47</v>
      </c>
      <c r="S126" s="5">
        <v>0</v>
      </c>
      <c r="T126" s="5">
        <v>0</v>
      </c>
      <c r="U126" s="15"/>
      <c r="V126" s="15"/>
      <c r="W126" s="15"/>
      <c r="X126" s="15"/>
      <c r="Y126" s="15"/>
      <c r="Z126" s="7">
        <v>29.875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16">
        <f>N126+O126+P126+AA126+AB126+AC126</f>
        <v>24.875</v>
      </c>
      <c r="AI126" s="16">
        <f>AH126+IF(R126="ΠΑΤΡΕΩΝ",4,0)+IF(T126="ΠΑΤΡΕΩΝ",10,0)+IF(AE126="ΠΑΤΡΕΩΝ",AD126,0)+IF(AG126="ΠΑΤΡΕΩΝ",AF126,0)</f>
        <v>28.875</v>
      </c>
      <c r="AJ126" s="16">
        <f>AH126+IF(R126="ΔΥΤΙΚΗΣ ΑΧΑΪΑΣ",4,0)+IF(T126="ΔΥΤΙΚΗΣ ΑΧΑΪΑΣ",10,0)+IF(AE126="ΔΥΤΙΚΗΣ ΑΧΑΪΑΣ",AD126,0)+IF(AG126="ΔΥΤΙΚΗΣ ΑΧΑΪΑΣ",AF126,0)</f>
        <v>24.875</v>
      </c>
      <c r="AK126" s="16">
        <f>AH126+IF(R126="ΑΙΓΙΑΛΕΙΑΣ",4,0)+IF(T126="ΑΙΓΙΑΛΕΙΑΣ",10,0)+IF(AE126="ΑΙΓΙΑΛΕΙΑΣ",AD126,0)+IF(AG126="ΑΙΓΙΑΛΕΙΑΣ",AF126,0)</f>
        <v>24.875</v>
      </c>
      <c r="AL126" s="16">
        <f>AH126+IF(R126="ΕΡΥΜΑΝΘΟΥ",4,0)+IF(T126="ΕΡΥΜΑΝΘΟΥ",10,0)+IF(AE126="ΕΡΥΜΑΝΘΟΥ",AD126,0)+IF(AG126="ΕΡΥΜΑΝΘΟΥ",AF126,0)</f>
        <v>24.875</v>
      </c>
      <c r="AM126" s="16">
        <f>AH126+IF(R126="ΚΑΛΑΒΡΥΤΩΝ",4,0)+IF(T126="ΚΑΛΑΒΡΥΤΩΝ",10,0)+IF(AE126="ΚΑΛΑΒΡΥΤΩΝ",AD126,0)+IF(AG126="ΚΑΛΑΒΡΥΤΩΝ",AF126,0)</f>
        <v>24.875</v>
      </c>
    </row>
    <row r="127" spans="1:39">
      <c r="A127" s="15">
        <v>126</v>
      </c>
      <c r="B127" s="9" t="s">
        <v>38</v>
      </c>
      <c r="C127" s="9">
        <v>607236</v>
      </c>
      <c r="D127" s="9" t="s">
        <v>413</v>
      </c>
      <c r="E127" s="9" t="s">
        <v>91</v>
      </c>
      <c r="F127" s="9" t="s">
        <v>121</v>
      </c>
      <c r="G127" s="6">
        <v>13</v>
      </c>
      <c r="H127" s="6">
        <v>10</v>
      </c>
      <c r="I127" s="6">
        <v>5</v>
      </c>
      <c r="J127" s="18">
        <f>G127</f>
        <v>13</v>
      </c>
      <c r="K127" s="2">
        <f>IF(I127&gt;14,H127+1,H127)</f>
        <v>10</v>
      </c>
      <c r="L127" s="2">
        <f>J127+K127/12</f>
        <v>13.833333333333334</v>
      </c>
      <c r="M127" s="2">
        <f>TRUNC((IF(L127&gt;20,(L127-20)*2+10+15,(IF(L127&gt;10,(L127-10)*1.5+10,L127*1)))),3)</f>
        <v>15.75</v>
      </c>
      <c r="N127" s="6">
        <v>15.75</v>
      </c>
      <c r="O127" s="9">
        <v>4</v>
      </c>
      <c r="P127" s="9">
        <v>5</v>
      </c>
      <c r="Q127" s="9">
        <v>4</v>
      </c>
      <c r="R127" s="9" t="s">
        <v>47</v>
      </c>
      <c r="S127" s="9">
        <v>0</v>
      </c>
      <c r="T127" s="9">
        <v>0</v>
      </c>
      <c r="U127" s="15"/>
      <c r="V127" s="15"/>
      <c r="W127" s="15"/>
      <c r="X127" s="15"/>
      <c r="Y127" s="15"/>
      <c r="Z127" s="10">
        <v>24.75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16">
        <f>N127+O127+P127+AA127+AB127+AC127</f>
        <v>24.75</v>
      </c>
      <c r="AI127" s="16">
        <f>AH127+IF(R127="ΠΑΤΡΕΩΝ",4,0)+IF(T127="ΠΑΤΡΕΩΝ",10,0)+IF(AE127="ΠΑΤΡΕΩΝ",AD127,0)+IF(AG127="ΠΑΤΡΕΩΝ",AF127,0)</f>
        <v>28.75</v>
      </c>
      <c r="AJ127" s="16">
        <f>AH127+IF(R127="ΔΥΤΙΚΗΣ ΑΧΑΪΑΣ",4,0)+IF(T127="ΔΥΤΙΚΗΣ ΑΧΑΪΑΣ",10,0)+IF(AE127="ΔΥΤΙΚΗΣ ΑΧΑΪΑΣ",AD127,0)+IF(AG127="ΔΥΤΙΚΗΣ ΑΧΑΪΑΣ",AF127,0)</f>
        <v>24.75</v>
      </c>
      <c r="AK127" s="16">
        <f>AH127+IF(R127="ΑΙΓΙΑΛΕΙΑΣ",4,0)+IF(T127="ΑΙΓΙΑΛΕΙΑΣ",10,0)+IF(AE127="ΑΙΓΙΑΛΕΙΑΣ",AD127,0)+IF(AG127="ΑΙΓΙΑΛΕΙΑΣ",AF127,0)</f>
        <v>24.75</v>
      </c>
      <c r="AL127" s="16">
        <f>AH127+IF(R127="ΕΡΥΜΑΝΘΟΥ",4,0)+IF(T127="ΕΡΥΜΑΝΘΟΥ",10,0)+IF(AE127="ΕΡΥΜΑΝΘΟΥ",AD127,0)+IF(AG127="ΕΡΥΜΑΝΘΟΥ",AF127,0)</f>
        <v>24.75</v>
      </c>
      <c r="AM127" s="16">
        <f>AH127+IF(R127="ΚΑΛΑΒΡΥΤΩΝ",4,0)+IF(T127="ΚΑΛΑΒΡΥΤΩΝ",10,0)+IF(AE127="ΚΑΛΑΒΡΥΤΩΝ",AD127,0)+IF(AG127="ΚΑΛΑΒΡΥΤΩΝ",AF127,0)</f>
        <v>24.75</v>
      </c>
    </row>
    <row r="128" spans="1:39">
      <c r="A128" s="15">
        <v>127</v>
      </c>
      <c r="B128" s="9" t="s">
        <v>38</v>
      </c>
      <c r="C128" s="9">
        <v>597676</v>
      </c>
      <c r="D128" s="9" t="s">
        <v>234</v>
      </c>
      <c r="E128" s="9" t="s">
        <v>111</v>
      </c>
      <c r="F128" s="9" t="s">
        <v>108</v>
      </c>
      <c r="G128" s="6">
        <v>17</v>
      </c>
      <c r="H128" s="6">
        <v>1</v>
      </c>
      <c r="I128" s="6">
        <v>15</v>
      </c>
      <c r="J128" s="18">
        <f>G128</f>
        <v>17</v>
      </c>
      <c r="K128" s="2">
        <f>IF(I128&gt;14,H128+1,H128)</f>
        <v>2</v>
      </c>
      <c r="L128" s="2">
        <f>J128+K128/12</f>
        <v>17.166666666666668</v>
      </c>
      <c r="M128" s="2">
        <f>TRUNC((IF(L128&gt;20,(L128-20)*2+10+15,(IF(L128&gt;10,(L128-10)*1.5+10,L128*1)))),3)</f>
        <v>20.75</v>
      </c>
      <c r="N128" s="6">
        <v>20.75</v>
      </c>
      <c r="O128" s="9">
        <v>4</v>
      </c>
      <c r="P128" s="9">
        <v>0</v>
      </c>
      <c r="Q128" s="9">
        <v>0</v>
      </c>
      <c r="R128" s="9">
        <v>0</v>
      </c>
      <c r="S128" s="9">
        <v>10</v>
      </c>
      <c r="T128" s="9" t="s">
        <v>47</v>
      </c>
      <c r="U128" s="15"/>
      <c r="V128" s="15"/>
      <c r="W128" s="15"/>
      <c r="X128" s="15"/>
      <c r="Y128" s="15"/>
      <c r="Z128" s="10">
        <v>24.625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16">
        <f>N128+O128+P128+AA128+AB128+AC128</f>
        <v>24.75</v>
      </c>
      <c r="AI128" s="16">
        <f>AH128+IF(R128="ΠΑΤΡΕΩΝ",4,0)+IF(T128="ΠΑΤΡΕΩΝ",10,0)+IF(AE128="ΠΑΤΡΕΩΝ",AD128,0)+IF(AG128="ΠΑΤΡΕΩΝ",AF128,0)</f>
        <v>34.75</v>
      </c>
      <c r="AJ128" s="16">
        <f>AH128+IF(R128="ΔΥΤΙΚΗΣ ΑΧΑΪΑΣ",4,0)+IF(T128="ΔΥΤΙΚΗΣ ΑΧΑΪΑΣ",10,0)+IF(AE128="ΔΥΤΙΚΗΣ ΑΧΑΪΑΣ",AD128,0)+IF(AG128="ΔΥΤΙΚΗΣ ΑΧΑΪΑΣ",AF128,0)</f>
        <v>24.75</v>
      </c>
      <c r="AK128" s="16">
        <f>AH128+IF(R128="ΑΙΓΙΑΛΕΙΑΣ",4,0)+IF(T128="ΑΙΓΙΑΛΕΙΑΣ",10,0)+IF(AE128="ΑΙΓΙΑΛΕΙΑΣ",AD128,0)+IF(AG128="ΑΙΓΙΑΛΕΙΑΣ",AF128,0)</f>
        <v>24.75</v>
      </c>
      <c r="AL128" s="16">
        <f>AH128+IF(R128="ΕΡΥΜΑΝΘΟΥ",4,0)+IF(T128="ΕΡΥΜΑΝΘΟΥ",10,0)+IF(AE128="ΕΡΥΜΑΝΘΟΥ",AD128,0)+IF(AG128="ΕΡΥΜΑΝΘΟΥ",AF128,0)</f>
        <v>24.75</v>
      </c>
      <c r="AM128" s="16">
        <f>AH128+IF(R128="ΚΑΛΑΒΡΥΤΩΝ",4,0)+IF(T128="ΚΑΛΑΒΡΥΤΩΝ",10,0)+IF(AE128="ΚΑΛΑΒΡΥΤΩΝ",AD128,0)+IF(AG128="ΚΑΛΑΒΡΥΤΩΝ",AF128,0)</f>
        <v>24.75</v>
      </c>
    </row>
    <row r="129" spans="1:39">
      <c r="A129" s="15">
        <v>128</v>
      </c>
      <c r="B129" s="15" t="s">
        <v>38</v>
      </c>
      <c r="C129" s="15">
        <v>604909</v>
      </c>
      <c r="D129" s="15" t="s">
        <v>90</v>
      </c>
      <c r="E129" s="15" t="s">
        <v>91</v>
      </c>
      <c r="F129" s="15"/>
      <c r="G129" s="23">
        <v>15</v>
      </c>
      <c r="H129" s="23">
        <v>1</v>
      </c>
      <c r="I129" s="23">
        <v>21</v>
      </c>
      <c r="J129" s="23">
        <f>G129</f>
        <v>15</v>
      </c>
      <c r="K129" s="1">
        <f>IF(I129&gt;14,H129+1,H129)</f>
        <v>2</v>
      </c>
      <c r="L129" s="1">
        <f>J129+K129/12</f>
        <v>15.166666666666666</v>
      </c>
      <c r="M129" s="1">
        <f>TRUNC((IF(L129&gt;20,(L129-20)*2+10+15,(IF(L129&gt;10,(L129-10)*1.5+10,L129*1)))),3)</f>
        <v>17.75</v>
      </c>
      <c r="N129" s="17">
        <v>17.75</v>
      </c>
      <c r="O129" s="15">
        <v>4</v>
      </c>
      <c r="P129" s="15">
        <v>0</v>
      </c>
      <c r="Q129" s="15">
        <v>0</v>
      </c>
      <c r="R129" s="15"/>
      <c r="S129" s="15">
        <v>10</v>
      </c>
      <c r="T129" s="15" t="s">
        <v>67</v>
      </c>
      <c r="U129" s="15"/>
      <c r="V129" s="15"/>
      <c r="W129" s="15"/>
      <c r="X129" s="15"/>
      <c r="Y129" s="15"/>
      <c r="Z129" s="15"/>
      <c r="AA129" s="9">
        <v>0</v>
      </c>
      <c r="AB129" s="6">
        <v>3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16">
        <f>N129+O129+P129+AA129+AB129+AC129</f>
        <v>24.75</v>
      </c>
      <c r="AI129" s="15">
        <f>AH129+IF(R129="ΠΑΤΡΕΩΝ",4,0)+IF(T129="ΠΑΤΡΕΩΝ",10,0)+IF(AE129="ΠΑΤΡΕΩΝ",AD129,0)+IF(AG129="ΠΑΤΡΕΩΝ",AF129,0)</f>
        <v>24.75</v>
      </c>
      <c r="AJ129" s="15">
        <f>AH129+IF(R129="ΔΥΤΙΚΗΣ ΑΧΑΪΑΣ",4,0)+IF(T129="ΔΥΤΙΚΗΣ ΑΧΑΪΑΣ",10,0)+IF(AE129="ΔΥΤΙΚΗΣ ΑΧΑΪΑΣ",AD129,0)+IF(AG129="ΔΥΤΙΚΗΣ ΑΧΑΪΑΣ",AF129,0)</f>
        <v>24.75</v>
      </c>
      <c r="AK129" s="15">
        <f>AH129+IF(R129="ΑΙΓΙΑΛΕΙΑΣ",4,0)+IF(T129="ΑΙΓΙΑΛΕΙΑΣ",10,0)+IF(AE129="ΑΙΓΙΑΛΕΙΑΣ",AD129,0)+IF(AG129="ΑΙΓΙΑΛΕΙΑΣ",AF129,0)</f>
        <v>34.75</v>
      </c>
      <c r="AL129" s="15">
        <f>AH129+IF(R129="ΕΡΥΜΑΝΘΟΥ",4,0)+IF(T129="ΕΡΥΜΑΝΘΟΥ",10,0)+IF(AE129="ΕΡΥΜΑΝΘΟΥ",AD129,0)+IF(AG129="ΕΡΥΜΑΝΘΟΥ",AF129,0)</f>
        <v>24.75</v>
      </c>
      <c r="AM129" s="15">
        <f>AH129+IF(R129="ΚΑΛΑΒΡΥΤΩΝ",4,0)+IF(T129="ΚΑΛΑΒΡΥΤΩΝ",10,0)+IF(AE129="ΚΑΛΑΒΡΥΤΩΝ",AD129,0)+IF(AG129="ΚΑΛΑΒΡΥΤΩΝ",AF129,0)</f>
        <v>24.75</v>
      </c>
    </row>
    <row r="130" spans="1:39">
      <c r="A130" s="15">
        <v>129</v>
      </c>
      <c r="B130" s="9" t="s">
        <v>38</v>
      </c>
      <c r="C130" s="9">
        <v>607281</v>
      </c>
      <c r="D130" s="9" t="s">
        <v>202</v>
      </c>
      <c r="E130" s="9" t="s">
        <v>62</v>
      </c>
      <c r="F130" s="9" t="s">
        <v>53</v>
      </c>
      <c r="G130" s="6">
        <v>13</v>
      </c>
      <c r="H130" s="6">
        <v>8</v>
      </c>
      <c r="I130" s="6">
        <v>25</v>
      </c>
      <c r="J130" s="18">
        <f>G130</f>
        <v>13</v>
      </c>
      <c r="K130" s="2">
        <f>IF(I130&gt;14,H130+1,H130)</f>
        <v>9</v>
      </c>
      <c r="L130" s="2">
        <f>J130+K130/12</f>
        <v>13.75</v>
      </c>
      <c r="M130" s="2">
        <f>TRUNC((IF(L130&gt;20,(L130-20)*2+10+15,(IF(L130&gt;10,(L130-10)*1.5+10,L130*1)))),3)</f>
        <v>15.625</v>
      </c>
      <c r="N130" s="6">
        <v>15.625</v>
      </c>
      <c r="O130" s="9">
        <v>4</v>
      </c>
      <c r="P130" s="9">
        <v>5</v>
      </c>
      <c r="Q130" s="9">
        <v>4</v>
      </c>
      <c r="R130" s="9" t="s">
        <v>47</v>
      </c>
      <c r="S130" s="9">
        <v>10</v>
      </c>
      <c r="T130" s="9" t="s">
        <v>47</v>
      </c>
      <c r="U130" s="15"/>
      <c r="V130" s="15"/>
      <c r="W130" s="15"/>
      <c r="X130" s="15"/>
      <c r="Y130" s="15"/>
      <c r="Z130" s="10">
        <v>24.625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16">
        <f>N130+O130+P130+AA130+AB130+AC130</f>
        <v>24.625</v>
      </c>
      <c r="AI130" s="16">
        <f>AH130+IF(R130="ΠΑΤΡΕΩΝ",4,0)+IF(T130="ΠΑΤΡΕΩΝ",10,0)+IF(AE130="ΠΑΤΡΕΩΝ",AD130,0)+IF(AG130="ΠΑΤΡΕΩΝ",AF130,0)</f>
        <v>38.625</v>
      </c>
      <c r="AJ130" s="16">
        <f>AH130+IF(R130="ΔΥΤΙΚΗΣ ΑΧΑΪΑΣ",4,0)+IF(T130="ΔΥΤΙΚΗΣ ΑΧΑΪΑΣ",10,0)+IF(AE130="ΔΥΤΙΚΗΣ ΑΧΑΪΑΣ",AD130,0)+IF(AG130="ΔΥΤΙΚΗΣ ΑΧΑΪΑΣ",AF130,0)</f>
        <v>24.625</v>
      </c>
      <c r="AK130" s="16">
        <f>AH130+IF(R130="ΑΙΓΙΑΛΕΙΑΣ",4,0)+IF(T130="ΑΙΓΙΑΛΕΙΑΣ",10,0)+IF(AE130="ΑΙΓΙΑΛΕΙΑΣ",AD130,0)+IF(AG130="ΑΙΓΙΑΛΕΙΑΣ",AF130,0)</f>
        <v>24.625</v>
      </c>
      <c r="AL130" s="16">
        <f>AH130+IF(R130="ΕΡΥΜΑΝΘΟΥ",4,0)+IF(T130="ΕΡΥΜΑΝΘΟΥ",10,0)+IF(AE130="ΕΡΥΜΑΝΘΟΥ",AD130,0)+IF(AG130="ΕΡΥΜΑΝΘΟΥ",AF130,0)</f>
        <v>24.625</v>
      </c>
      <c r="AM130" s="16">
        <f>AH130+IF(R130="ΚΑΛΑΒΡΥΤΩΝ",4,0)+IF(T130="ΚΑΛΑΒΡΥΤΩΝ",10,0)+IF(AE130="ΚΑΛΑΒΡΥΤΩΝ",AD130,0)+IF(AG130="ΚΑΛΑΒΡΥΤΩΝ",AF130,0)</f>
        <v>24.625</v>
      </c>
    </row>
    <row r="131" spans="1:39">
      <c r="A131" s="15">
        <v>130</v>
      </c>
      <c r="B131" s="9" t="s">
        <v>38</v>
      </c>
      <c r="C131" s="9">
        <v>605423</v>
      </c>
      <c r="D131" s="9" t="s">
        <v>313</v>
      </c>
      <c r="E131" s="9" t="s">
        <v>314</v>
      </c>
      <c r="F131" s="9" t="s">
        <v>175</v>
      </c>
      <c r="G131" s="6">
        <v>13</v>
      </c>
      <c r="H131" s="6">
        <v>9</v>
      </c>
      <c r="I131" s="6">
        <v>12</v>
      </c>
      <c r="J131" s="18">
        <f>G131</f>
        <v>13</v>
      </c>
      <c r="K131" s="2">
        <f>IF(I131&gt;14,H131+1,H131)</f>
        <v>9</v>
      </c>
      <c r="L131" s="2">
        <f>J131+K131/12</f>
        <v>13.75</v>
      </c>
      <c r="M131" s="2">
        <f>TRUNC((IF(L131&gt;20,(L131-20)*2+10+15,(IF(L131&gt;10,(L131-10)*1.5+10,L131*1)))),3)</f>
        <v>15.625</v>
      </c>
      <c r="N131" s="6">
        <v>15.625</v>
      </c>
      <c r="O131" s="9">
        <v>4</v>
      </c>
      <c r="P131" s="9">
        <v>5</v>
      </c>
      <c r="Q131" s="9">
        <v>4</v>
      </c>
      <c r="R131" s="9" t="s">
        <v>47</v>
      </c>
      <c r="S131" s="9">
        <v>0</v>
      </c>
      <c r="T131" s="9">
        <v>0</v>
      </c>
      <c r="U131" s="15"/>
      <c r="V131" s="15"/>
      <c r="W131" s="15"/>
      <c r="X131" s="15"/>
      <c r="Y131" s="15"/>
      <c r="Z131" s="10">
        <v>24.625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16">
        <f>N131+O131+P131+AA131+AB131+AC131</f>
        <v>24.625</v>
      </c>
      <c r="AI131" s="16">
        <f>AH131+IF(R131="ΠΑΤΡΕΩΝ",4,0)+IF(T131="ΠΑΤΡΕΩΝ",10,0)+IF(AE131="ΠΑΤΡΕΩΝ",AD131,0)+IF(AG131="ΠΑΤΡΕΩΝ",AF131,0)</f>
        <v>28.625</v>
      </c>
      <c r="AJ131" s="16">
        <f>AH131+IF(R131="ΔΥΤΙΚΗΣ ΑΧΑΪΑΣ",4,0)+IF(T131="ΔΥΤΙΚΗΣ ΑΧΑΪΑΣ",10,0)+IF(AE131="ΔΥΤΙΚΗΣ ΑΧΑΪΑΣ",AD131,0)+IF(AG131="ΔΥΤΙΚΗΣ ΑΧΑΪΑΣ",AF131,0)</f>
        <v>24.625</v>
      </c>
      <c r="AK131" s="16">
        <f>AH131+IF(R131="ΑΙΓΙΑΛΕΙΑΣ",4,0)+IF(T131="ΑΙΓΙΑΛΕΙΑΣ",10,0)+IF(AE131="ΑΙΓΙΑΛΕΙΑΣ",AD131,0)+IF(AG131="ΑΙΓΙΑΛΕΙΑΣ",AF131,0)</f>
        <v>24.625</v>
      </c>
      <c r="AL131" s="16">
        <f>AH131+IF(R131="ΕΡΥΜΑΝΘΟΥ",4,0)+IF(T131="ΕΡΥΜΑΝΘΟΥ",10,0)+IF(AE131="ΕΡΥΜΑΝΘΟΥ",AD131,0)+IF(AG131="ΕΡΥΜΑΝΘΟΥ",AF131,0)</f>
        <v>24.625</v>
      </c>
      <c r="AM131" s="16">
        <f>AH131+IF(R131="ΚΑΛΑΒΡΥΤΩΝ",4,0)+IF(T131="ΚΑΛΑΒΡΥΤΩΝ",10,0)+IF(AE131="ΚΑΛΑΒΡΥΤΩΝ",AD131,0)+IF(AG131="ΚΑΛΑΒΡΥΤΩΝ",AF131,0)</f>
        <v>24.625</v>
      </c>
    </row>
    <row r="132" spans="1:39">
      <c r="A132" s="15">
        <v>131</v>
      </c>
      <c r="B132" s="9" t="s">
        <v>38</v>
      </c>
      <c r="C132" s="9">
        <v>621036</v>
      </c>
      <c r="D132" s="9" t="s">
        <v>155</v>
      </c>
      <c r="E132" s="9" t="s">
        <v>55</v>
      </c>
      <c r="F132" s="9" t="s">
        <v>121</v>
      </c>
      <c r="G132" s="6">
        <v>9</v>
      </c>
      <c r="H132" s="6">
        <v>6</v>
      </c>
      <c r="I132" s="6">
        <v>23</v>
      </c>
      <c r="J132" s="18">
        <f>G132</f>
        <v>9</v>
      </c>
      <c r="K132" s="2">
        <f>IF(I132&gt;14,H132+1,H132)</f>
        <v>7</v>
      </c>
      <c r="L132" s="2">
        <f>J132+K132/12</f>
        <v>9.5833333333333339</v>
      </c>
      <c r="M132" s="2">
        <f>TRUNC((IF(L132&gt;20,(L132-20)*2+10+15,(IF(L132&gt;10,(L132-10)*1.5+10,L132*1)))),3)</f>
        <v>9.5830000000000002</v>
      </c>
      <c r="N132" s="6">
        <v>9.5830000000000002</v>
      </c>
      <c r="O132" s="9">
        <v>4</v>
      </c>
      <c r="P132" s="9">
        <v>11</v>
      </c>
      <c r="Q132" s="9">
        <v>4</v>
      </c>
      <c r="R132" s="9" t="s">
        <v>47</v>
      </c>
      <c r="S132" s="9">
        <v>10</v>
      </c>
      <c r="T132" s="9" t="s">
        <v>47</v>
      </c>
      <c r="U132" s="15"/>
      <c r="V132" s="15"/>
      <c r="W132" s="15"/>
      <c r="X132" s="15"/>
      <c r="Y132" s="15"/>
      <c r="Z132" s="9">
        <v>24.582999999999998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16">
        <f>N132+O132+P132+AA132+AB132+AC132</f>
        <v>24.582999999999998</v>
      </c>
      <c r="AI132" s="16">
        <f>AH132+IF(R132="ΠΑΤΡΕΩΝ",4,0)+IF(T132="ΠΑΤΡΕΩΝ",10,0)+IF(AE132="ΠΑΤΡΕΩΝ",AD132,0)+IF(AG132="ΠΑΤΡΕΩΝ",AF132,0)</f>
        <v>38.582999999999998</v>
      </c>
      <c r="AJ132" s="16">
        <f>AH132+IF(R132="ΔΥΤΙΚΗΣ ΑΧΑΪΑΣ",4,0)+IF(T132="ΔΥΤΙΚΗΣ ΑΧΑΪΑΣ",10,0)+IF(AE132="ΔΥΤΙΚΗΣ ΑΧΑΪΑΣ",AD132,0)+IF(AG132="ΔΥΤΙΚΗΣ ΑΧΑΪΑΣ",AF132,0)</f>
        <v>24.582999999999998</v>
      </c>
      <c r="AK132" s="16">
        <f>AH132+IF(R132="ΑΙΓΙΑΛΕΙΑΣ",4,0)+IF(T132="ΑΙΓΙΑΛΕΙΑΣ",10,0)+IF(AE132="ΑΙΓΙΑΛΕΙΑΣ",AD132,0)+IF(AG132="ΑΙΓΙΑΛΕΙΑΣ",AF132,0)</f>
        <v>24.582999999999998</v>
      </c>
      <c r="AL132" s="16">
        <f>AH132+IF(R132="ΕΡΥΜΑΝΘΟΥ",4,0)+IF(T132="ΕΡΥΜΑΝΘΟΥ",10,0)+IF(AE132="ΕΡΥΜΑΝΘΟΥ",AD132,0)+IF(AG132="ΕΡΥΜΑΝΘΟΥ",AF132,0)</f>
        <v>24.582999999999998</v>
      </c>
      <c r="AM132" s="16">
        <f>AH132+IF(R132="ΚΑΛΑΒΡΥΤΩΝ",4,0)+IF(T132="ΚΑΛΑΒΡΥΤΩΝ",10,0)+IF(AE132="ΚΑΛΑΒΡΥΤΩΝ",AD132,0)+IF(AG132="ΚΑΛΑΒΡΥΤΩΝ",AF132,0)</f>
        <v>24.582999999999998</v>
      </c>
    </row>
    <row r="133" spans="1:39">
      <c r="A133" s="15">
        <v>132</v>
      </c>
      <c r="B133" s="9" t="s">
        <v>38</v>
      </c>
      <c r="C133" s="9">
        <v>621037</v>
      </c>
      <c r="D133" s="9" t="s">
        <v>208</v>
      </c>
      <c r="E133" s="9" t="s">
        <v>62</v>
      </c>
      <c r="F133" s="9" t="s">
        <v>106</v>
      </c>
      <c r="G133" s="6">
        <v>9</v>
      </c>
      <c r="H133" s="6">
        <v>6</v>
      </c>
      <c r="I133" s="6">
        <v>23</v>
      </c>
      <c r="J133" s="18">
        <f>G133</f>
        <v>9</v>
      </c>
      <c r="K133" s="2">
        <f>IF(I133&gt;14,H133+1,H133)</f>
        <v>7</v>
      </c>
      <c r="L133" s="2">
        <f>J133+K133/12</f>
        <v>9.5833333333333339</v>
      </c>
      <c r="M133" s="2">
        <f>TRUNC((IF(L133&gt;20,(L133-20)*2+10+15,(IF(L133&gt;10,(L133-10)*1.5+10,L133*1)))),3)</f>
        <v>9.5830000000000002</v>
      </c>
      <c r="N133" s="6">
        <v>9.5830000000000002</v>
      </c>
      <c r="O133" s="9">
        <v>4</v>
      </c>
      <c r="P133" s="9">
        <v>11</v>
      </c>
      <c r="Q133" s="9">
        <v>4</v>
      </c>
      <c r="R133" s="9" t="s">
        <v>47</v>
      </c>
      <c r="S133" s="9">
        <v>10</v>
      </c>
      <c r="T133" s="9" t="s">
        <v>47</v>
      </c>
      <c r="U133" s="15"/>
      <c r="V133" s="15"/>
      <c r="W133" s="15"/>
      <c r="X133" s="15"/>
      <c r="Y133" s="15"/>
      <c r="Z133" s="10">
        <v>24.582999999999998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16">
        <f>N133+O133+P133+AA133+AB133+AC133</f>
        <v>24.582999999999998</v>
      </c>
      <c r="AI133" s="16">
        <f>AH133+IF(R133="ΠΑΤΡΕΩΝ",4,0)+IF(T133="ΠΑΤΡΕΩΝ",10,0)+IF(AE133="ΠΑΤΡΕΩΝ",AD133,0)+IF(AG133="ΠΑΤΡΕΩΝ",AF133,0)</f>
        <v>38.582999999999998</v>
      </c>
      <c r="AJ133" s="16">
        <f>AH133+IF(R133="ΔΥΤΙΚΗΣ ΑΧΑΪΑΣ",4,0)+IF(T133="ΔΥΤΙΚΗΣ ΑΧΑΪΑΣ",10,0)+IF(AE133="ΔΥΤΙΚΗΣ ΑΧΑΪΑΣ",AD133,0)+IF(AG133="ΔΥΤΙΚΗΣ ΑΧΑΪΑΣ",AF133,0)</f>
        <v>24.582999999999998</v>
      </c>
      <c r="AK133" s="16">
        <f>AH133+IF(R133="ΑΙΓΙΑΛΕΙΑΣ",4,0)+IF(T133="ΑΙΓΙΑΛΕΙΑΣ",10,0)+IF(AE133="ΑΙΓΙΑΛΕΙΑΣ",AD133,0)+IF(AG133="ΑΙΓΙΑΛΕΙΑΣ",AF133,0)</f>
        <v>24.582999999999998</v>
      </c>
      <c r="AL133" s="16">
        <f>AH133+IF(R133="ΕΡΥΜΑΝΘΟΥ",4,0)+IF(T133="ΕΡΥΜΑΝΘΟΥ",10,0)+IF(AE133="ΕΡΥΜΑΝΘΟΥ",AD133,0)+IF(AG133="ΕΡΥΜΑΝΘΟΥ",AF133,0)</f>
        <v>24.582999999999998</v>
      </c>
      <c r="AM133" s="16">
        <f>AH133+IF(R133="ΚΑΛΑΒΡΥΤΩΝ",4,0)+IF(T133="ΚΑΛΑΒΡΥΤΩΝ",10,0)+IF(AE133="ΚΑΛΑΒΡΥΤΩΝ",AD133,0)+IF(AG133="ΚΑΛΑΒΡΥΤΩΝ",AF133,0)</f>
        <v>24.582999999999998</v>
      </c>
    </row>
    <row r="134" spans="1:39">
      <c r="A134" s="15">
        <v>133</v>
      </c>
      <c r="B134" s="5" t="s">
        <v>38</v>
      </c>
      <c r="C134" s="5">
        <v>607303</v>
      </c>
      <c r="D134" s="5" t="s">
        <v>285</v>
      </c>
      <c r="E134" s="5" t="s">
        <v>175</v>
      </c>
      <c r="F134" s="5" t="s">
        <v>59</v>
      </c>
      <c r="G134" s="6">
        <v>13</v>
      </c>
      <c r="H134" s="6">
        <v>6</v>
      </c>
      <c r="I134" s="6">
        <v>22</v>
      </c>
      <c r="J134" s="18">
        <f>G134</f>
        <v>13</v>
      </c>
      <c r="K134" s="2">
        <f>IF(I134&gt;14,H134+1,H134)</f>
        <v>7</v>
      </c>
      <c r="L134" s="2">
        <f>J134+K134/12</f>
        <v>13.583333333333334</v>
      </c>
      <c r="M134" s="2">
        <f>TRUNC((IF(L134&gt;20,(L134-20)*2+10+15,(IF(L134&gt;10,(L134-10)*1.5+10,L134*1)))),3)</f>
        <v>15.375</v>
      </c>
      <c r="N134" s="6">
        <v>15.375</v>
      </c>
      <c r="O134" s="5">
        <v>4</v>
      </c>
      <c r="P134" s="5">
        <v>5</v>
      </c>
      <c r="Q134" s="6">
        <v>4</v>
      </c>
      <c r="R134" s="6" t="s">
        <v>47</v>
      </c>
      <c r="S134" s="5">
        <v>0</v>
      </c>
      <c r="T134" s="5">
        <v>0</v>
      </c>
      <c r="U134" s="15"/>
      <c r="V134" s="15"/>
      <c r="W134" s="15"/>
      <c r="X134" s="15"/>
      <c r="Y134" s="15"/>
      <c r="Z134" s="7">
        <v>24.375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16">
        <f>N134+O134+P134+AA134+AB134+AC134</f>
        <v>24.375</v>
      </c>
      <c r="AI134" s="16">
        <f>AH134+IF(R134="ΠΑΤΡΕΩΝ",4,0)+IF(T134="ΠΑΤΡΕΩΝ",10,0)+IF(AE134="ΠΑΤΡΕΩΝ",AD134,0)+IF(AG134="ΠΑΤΡΕΩΝ",AF134,0)</f>
        <v>28.375</v>
      </c>
      <c r="AJ134" s="16">
        <f>AH134+IF(R134="ΔΥΤΙΚΗΣ ΑΧΑΪΑΣ",4,0)+IF(T134="ΔΥΤΙΚΗΣ ΑΧΑΪΑΣ",10,0)+IF(AE134="ΔΥΤΙΚΗΣ ΑΧΑΪΑΣ",AD134,0)+IF(AG134="ΔΥΤΙΚΗΣ ΑΧΑΪΑΣ",AF134,0)</f>
        <v>24.375</v>
      </c>
      <c r="AK134" s="16">
        <f>AH134+IF(R134="ΑΙΓΙΑΛΕΙΑΣ",4,0)+IF(T134="ΑΙΓΙΑΛΕΙΑΣ",10,0)+IF(AE134="ΑΙΓΙΑΛΕΙΑΣ",AD134,0)+IF(AG134="ΑΙΓΙΑΛΕΙΑΣ",AF134,0)</f>
        <v>24.375</v>
      </c>
      <c r="AL134" s="16">
        <f>AH134+IF(R134="ΕΡΥΜΑΝΘΟΥ",4,0)+IF(T134="ΕΡΥΜΑΝΘΟΥ",10,0)+IF(AE134="ΕΡΥΜΑΝΘΟΥ",AD134,0)+IF(AG134="ΕΡΥΜΑΝΘΟΥ",AF134,0)</f>
        <v>24.375</v>
      </c>
      <c r="AM134" s="16">
        <f>AH134+IF(R134="ΚΑΛΑΒΡΥΤΩΝ",4,0)+IF(T134="ΚΑΛΑΒΡΥΤΩΝ",10,0)+IF(AE134="ΚΑΛΑΒΡΥΤΩΝ",AD134,0)+IF(AG134="ΚΑΛΑΒΡΥΤΩΝ",AF134,0)</f>
        <v>24.375</v>
      </c>
    </row>
    <row r="135" spans="1:39">
      <c r="A135" s="15">
        <v>134</v>
      </c>
      <c r="B135" s="9" t="s">
        <v>38</v>
      </c>
      <c r="C135" s="9">
        <v>600876</v>
      </c>
      <c r="D135" s="9" t="s">
        <v>244</v>
      </c>
      <c r="E135" s="9" t="s">
        <v>163</v>
      </c>
      <c r="F135" s="9" t="s">
        <v>59</v>
      </c>
      <c r="G135" s="6">
        <v>19</v>
      </c>
      <c r="H135" s="6">
        <v>6</v>
      </c>
      <c r="I135" s="6">
        <v>4</v>
      </c>
      <c r="J135" s="18">
        <f>G135</f>
        <v>19</v>
      </c>
      <c r="K135" s="2">
        <f>IF(I135&gt;14,H135+1,H135)</f>
        <v>6</v>
      </c>
      <c r="L135" s="2">
        <f>J135+K135/12</f>
        <v>19.5</v>
      </c>
      <c r="M135" s="2">
        <f>TRUNC((IF(L135&gt;20,(L135-20)*2+10+15,(IF(L135&gt;10,(L135-10)*1.5+10,L135*1)))),3)</f>
        <v>24.25</v>
      </c>
      <c r="N135" s="6">
        <v>24.25</v>
      </c>
      <c r="O135" s="9">
        <v>0</v>
      </c>
      <c r="P135" s="9">
        <v>0</v>
      </c>
      <c r="Q135" s="9">
        <v>4</v>
      </c>
      <c r="R135" s="9" t="s">
        <v>47</v>
      </c>
      <c r="S135" s="9">
        <v>0</v>
      </c>
      <c r="T135" s="9">
        <v>0</v>
      </c>
      <c r="U135" s="15"/>
      <c r="V135" s="15"/>
      <c r="W135" s="15"/>
      <c r="X135" s="15"/>
      <c r="Y135" s="15"/>
      <c r="Z135" s="10">
        <v>24.25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16">
        <f>N135+O135+P135+AA135+AB135+AC135</f>
        <v>24.25</v>
      </c>
      <c r="AI135" s="16">
        <f>AH135+IF(R135="ΠΑΤΡΕΩΝ",4,0)+IF(T135="ΠΑΤΡΕΩΝ",10,0)+IF(AE135="ΠΑΤΡΕΩΝ",AD135,0)+IF(AG135="ΠΑΤΡΕΩΝ",AF135,0)</f>
        <v>28.25</v>
      </c>
      <c r="AJ135" s="16">
        <f>AH135+IF(R135="ΔΥΤΙΚΗΣ ΑΧΑΪΑΣ",4,0)+IF(T135="ΔΥΤΙΚΗΣ ΑΧΑΪΑΣ",10,0)+IF(AE135="ΔΥΤΙΚΗΣ ΑΧΑΪΑΣ",AD135,0)+IF(AG135="ΔΥΤΙΚΗΣ ΑΧΑΪΑΣ",AF135,0)</f>
        <v>24.25</v>
      </c>
      <c r="AK135" s="16">
        <f>AH135+IF(R135="ΑΙΓΙΑΛΕΙΑΣ",4,0)+IF(T135="ΑΙΓΙΑΛΕΙΑΣ",10,0)+IF(AE135="ΑΙΓΙΑΛΕΙΑΣ",AD135,0)+IF(AG135="ΑΙΓΙΑΛΕΙΑΣ",AF135,0)</f>
        <v>24.25</v>
      </c>
      <c r="AL135" s="16">
        <f>AH135+IF(R135="ΕΡΥΜΑΝΘΟΥ",4,0)+IF(T135="ΕΡΥΜΑΝΘΟΥ",10,0)+IF(AE135="ΕΡΥΜΑΝΘΟΥ",AD135,0)+IF(AG135="ΕΡΥΜΑΝΘΟΥ",AF135,0)</f>
        <v>24.25</v>
      </c>
      <c r="AM135" s="16">
        <f>AH135+IF(R135="ΚΑΛΑΒΡΥΤΩΝ",4,0)+IF(T135="ΚΑΛΑΒΡΥΤΩΝ",10,0)+IF(AE135="ΚΑΛΑΒΡΥΤΩΝ",AD135,0)+IF(AG135="ΚΑΛΑΒΡΥΤΩΝ",AF135,0)</f>
        <v>24.25</v>
      </c>
    </row>
    <row r="136" spans="1:39">
      <c r="A136" s="15">
        <v>135</v>
      </c>
      <c r="B136" s="9" t="s">
        <v>38</v>
      </c>
      <c r="C136" s="9">
        <v>592735</v>
      </c>
      <c r="D136" s="9" t="s">
        <v>435</v>
      </c>
      <c r="E136" s="9" t="s">
        <v>436</v>
      </c>
      <c r="F136" s="9" t="s">
        <v>437</v>
      </c>
      <c r="G136" s="6">
        <v>19</v>
      </c>
      <c r="H136" s="6">
        <v>5</v>
      </c>
      <c r="I136" s="6">
        <v>17</v>
      </c>
      <c r="J136" s="18">
        <f>G136</f>
        <v>19</v>
      </c>
      <c r="K136" s="2">
        <f>IF(I136&gt;14,H136+1,H136)</f>
        <v>6</v>
      </c>
      <c r="L136" s="2">
        <f>J136+K136/12</f>
        <v>19.5</v>
      </c>
      <c r="M136" s="2">
        <f>TRUNC((IF(L136&gt;20,(L136-20)*2+10+15,(IF(L136&gt;10,(L136-10)*1.5+10,L136*1)))),3)</f>
        <v>24.25</v>
      </c>
      <c r="N136" s="6">
        <v>24.25</v>
      </c>
      <c r="O136" s="9">
        <v>0</v>
      </c>
      <c r="P136" s="9">
        <v>0</v>
      </c>
      <c r="Q136" s="9">
        <v>4</v>
      </c>
      <c r="R136" s="9" t="s">
        <v>47</v>
      </c>
      <c r="S136" s="9">
        <v>0</v>
      </c>
      <c r="T136" s="9">
        <v>0</v>
      </c>
      <c r="U136" s="15"/>
      <c r="V136" s="15"/>
      <c r="W136" s="15"/>
      <c r="X136" s="15"/>
      <c r="Y136" s="15"/>
      <c r="Z136" s="10">
        <v>24.25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16">
        <f>N136+O136+P136+AA136+AB136+AC136</f>
        <v>24.25</v>
      </c>
      <c r="AI136" s="16">
        <f>AH136+IF(R136="ΠΑΤΡΕΩΝ",4,0)+IF(T136="ΠΑΤΡΕΩΝ",10,0)+IF(AE136="ΠΑΤΡΕΩΝ",AD136,0)+IF(AG136="ΠΑΤΡΕΩΝ",AF136,0)</f>
        <v>28.25</v>
      </c>
      <c r="AJ136" s="16">
        <f>AH136+IF(R136="ΔΥΤΙΚΗΣ ΑΧΑΪΑΣ",4,0)+IF(T136="ΔΥΤΙΚΗΣ ΑΧΑΪΑΣ",10,0)+IF(AE136="ΔΥΤΙΚΗΣ ΑΧΑΪΑΣ",AD136,0)+IF(AG136="ΔΥΤΙΚΗΣ ΑΧΑΪΑΣ",AF136,0)</f>
        <v>24.25</v>
      </c>
      <c r="AK136" s="16">
        <f>AH136+IF(R136="ΑΙΓΙΑΛΕΙΑΣ",4,0)+IF(T136="ΑΙΓΙΑΛΕΙΑΣ",10,0)+IF(AE136="ΑΙΓΙΑΛΕΙΑΣ",AD136,0)+IF(AG136="ΑΙΓΙΑΛΕΙΑΣ",AF136,0)</f>
        <v>24.25</v>
      </c>
      <c r="AL136" s="16">
        <f>AH136+IF(R136="ΕΡΥΜΑΝΘΟΥ",4,0)+IF(T136="ΕΡΥΜΑΝΘΟΥ",10,0)+IF(AE136="ΕΡΥΜΑΝΘΟΥ",AD136,0)+IF(AG136="ΕΡΥΜΑΝΘΟΥ",AF136,0)</f>
        <v>24.25</v>
      </c>
      <c r="AM136" s="16">
        <f>AH136+IF(R136="ΚΑΛΑΒΡΥΤΩΝ",4,0)+IF(T136="ΚΑΛΑΒΡΥΤΩΝ",10,0)+IF(AE136="ΚΑΛΑΒΡΥΤΩΝ",AD136,0)+IF(AG136="ΚΑΛΑΒΡΥΤΩΝ",AF136,0)</f>
        <v>24.25</v>
      </c>
    </row>
    <row r="137" spans="1:39">
      <c r="A137" s="15">
        <v>136</v>
      </c>
      <c r="B137" s="5" t="s">
        <v>38</v>
      </c>
      <c r="C137" s="5">
        <v>598542</v>
      </c>
      <c r="D137" s="5" t="s">
        <v>307</v>
      </c>
      <c r="E137" s="5" t="s">
        <v>160</v>
      </c>
      <c r="F137" s="5" t="s">
        <v>282</v>
      </c>
      <c r="G137" s="6">
        <v>16</v>
      </c>
      <c r="H137" s="6">
        <v>6</v>
      </c>
      <c r="I137" s="6">
        <v>16</v>
      </c>
      <c r="J137" s="18">
        <f>G137</f>
        <v>16</v>
      </c>
      <c r="K137" s="2">
        <f>IF(I137&gt;14,H137+1,H137)</f>
        <v>7</v>
      </c>
      <c r="L137" s="2">
        <f>J137+K137/12</f>
        <v>16.583333333333332</v>
      </c>
      <c r="M137" s="2">
        <f>TRUNC((IF(L137&gt;20,(L137-20)*2+10+15,(IF(L137&gt;10,(L137-10)*1.5+10,L137*1)))),3)</f>
        <v>19.875</v>
      </c>
      <c r="N137" s="6">
        <v>19.875</v>
      </c>
      <c r="O137" s="5">
        <v>4</v>
      </c>
      <c r="P137" s="5">
        <v>0</v>
      </c>
      <c r="Q137" s="6">
        <v>4</v>
      </c>
      <c r="R137" s="6" t="s">
        <v>47</v>
      </c>
      <c r="S137" s="5">
        <v>0</v>
      </c>
      <c r="T137" s="5">
        <v>0</v>
      </c>
      <c r="U137" s="15"/>
      <c r="V137" s="15"/>
      <c r="W137" s="15"/>
      <c r="X137" s="15"/>
      <c r="Y137" s="15"/>
      <c r="Z137" s="7">
        <v>28.875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6">
        <f>N137+O137+P137+AA137+AB137+AC137</f>
        <v>23.875</v>
      </c>
      <c r="AI137" s="16">
        <f>AH137+IF(R137="ΠΑΤΡΕΩΝ",4,0)+IF(T137="ΠΑΤΡΕΩΝ",10,0)+IF(AE137="ΠΑΤΡΕΩΝ",AD137,0)+IF(AG137="ΠΑΤΡΕΩΝ",AF137,0)</f>
        <v>27.875</v>
      </c>
      <c r="AJ137" s="16">
        <f>AH137+IF(R137="ΔΥΤΙΚΗΣ ΑΧΑΪΑΣ",4,0)+IF(T137="ΔΥΤΙΚΗΣ ΑΧΑΪΑΣ",10,0)+IF(AE137="ΔΥΤΙΚΗΣ ΑΧΑΪΑΣ",AD137,0)+IF(AG137="ΔΥΤΙΚΗΣ ΑΧΑΪΑΣ",AF137,0)</f>
        <v>23.875</v>
      </c>
      <c r="AK137" s="16">
        <f>AH137+IF(R137="ΑΙΓΙΑΛΕΙΑΣ",4,0)+IF(T137="ΑΙΓΙΑΛΕΙΑΣ",10,0)+IF(AE137="ΑΙΓΙΑΛΕΙΑΣ",AD137,0)+IF(AG137="ΑΙΓΙΑΛΕΙΑΣ",AF137,0)</f>
        <v>23.875</v>
      </c>
      <c r="AL137" s="16">
        <f>AH137+IF(R137="ΕΡΥΜΑΝΘΟΥ",4,0)+IF(T137="ΕΡΥΜΑΝΘΟΥ",10,0)+IF(AE137="ΕΡΥΜΑΝΘΟΥ",AD137,0)+IF(AG137="ΕΡΥΜΑΝΘΟΥ",AF137,0)</f>
        <v>23.875</v>
      </c>
      <c r="AM137" s="16">
        <f>AH137+IF(R137="ΚΑΛΑΒΡΥΤΩΝ",4,0)+IF(T137="ΚΑΛΑΒΡΥΤΩΝ",10,0)+IF(AE137="ΚΑΛΑΒΡΥΤΩΝ",AD137,0)+IF(AG137="ΚΑΛΑΒΡΥΤΩΝ",AF137,0)</f>
        <v>23.875</v>
      </c>
    </row>
    <row r="138" spans="1:39">
      <c r="A138" s="15">
        <v>137</v>
      </c>
      <c r="B138" s="9" t="s">
        <v>38</v>
      </c>
      <c r="C138" s="9">
        <v>621440</v>
      </c>
      <c r="D138" s="9" t="s">
        <v>135</v>
      </c>
      <c r="E138" s="9" t="s">
        <v>136</v>
      </c>
      <c r="F138" s="9" t="s">
        <v>108</v>
      </c>
      <c r="G138" s="6">
        <v>8</v>
      </c>
      <c r="H138" s="6">
        <v>9</v>
      </c>
      <c r="I138" s="6">
        <v>28</v>
      </c>
      <c r="J138" s="18">
        <f>G138</f>
        <v>8</v>
      </c>
      <c r="K138" s="2">
        <f>IF(I138&gt;14,H138+1,H138)</f>
        <v>10</v>
      </c>
      <c r="L138" s="2">
        <f>J138+K138/12</f>
        <v>8.8333333333333339</v>
      </c>
      <c r="M138" s="2">
        <f>TRUNC((IF(L138&gt;20,(L138-20)*2+10+15,(IF(L138&gt;10,(L138-10)*1.5+10,L138*1)))),3)</f>
        <v>8.8330000000000002</v>
      </c>
      <c r="N138" s="6">
        <v>8.8330000000000002</v>
      </c>
      <c r="O138" s="9">
        <v>4</v>
      </c>
      <c r="P138" s="9">
        <v>11</v>
      </c>
      <c r="Q138" s="9">
        <v>4</v>
      </c>
      <c r="R138" s="9" t="s">
        <v>47</v>
      </c>
      <c r="S138" s="9">
        <v>0</v>
      </c>
      <c r="T138" s="9">
        <v>0</v>
      </c>
      <c r="U138" s="15"/>
      <c r="V138" s="15"/>
      <c r="W138" s="15"/>
      <c r="X138" s="15"/>
      <c r="Y138" s="15"/>
      <c r="Z138" s="10">
        <v>23.832999999999998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16">
        <f>N138+O138+P138+AA138+AB138+AC138</f>
        <v>23.832999999999998</v>
      </c>
      <c r="AI138" s="16">
        <f>AH138+IF(R138="ΠΑΤΡΕΩΝ",4,0)+IF(T138="ΠΑΤΡΕΩΝ",10,0)+IF(AE138="ΠΑΤΡΕΩΝ",AD138,0)+IF(AG138="ΠΑΤΡΕΩΝ",AF138,0)</f>
        <v>27.832999999999998</v>
      </c>
      <c r="AJ138" s="16">
        <f>AH138+IF(R138="ΔΥΤΙΚΗΣ ΑΧΑΪΑΣ",4,0)+IF(T138="ΔΥΤΙΚΗΣ ΑΧΑΪΑΣ",10,0)+IF(AE138="ΔΥΤΙΚΗΣ ΑΧΑΪΑΣ",AD138,0)+IF(AG138="ΔΥΤΙΚΗΣ ΑΧΑΪΑΣ",AF138,0)</f>
        <v>23.832999999999998</v>
      </c>
      <c r="AK138" s="16">
        <f>AH138+IF(R138="ΑΙΓΙΑΛΕΙΑΣ",4,0)+IF(T138="ΑΙΓΙΑΛΕΙΑΣ",10,0)+IF(AE138="ΑΙΓΙΑΛΕΙΑΣ",AD138,0)+IF(AG138="ΑΙΓΙΑΛΕΙΑΣ",AF138,0)</f>
        <v>23.832999999999998</v>
      </c>
      <c r="AL138" s="16">
        <f>AH138+IF(R138="ΕΡΥΜΑΝΘΟΥ",4,0)+IF(T138="ΕΡΥΜΑΝΘΟΥ",10,0)+IF(AE138="ΕΡΥΜΑΝΘΟΥ",AD138,0)+IF(AG138="ΕΡΥΜΑΝΘΟΥ",AF138,0)</f>
        <v>23.832999999999998</v>
      </c>
      <c r="AM138" s="16">
        <f>AH138+IF(R138="ΚΑΛΑΒΡΥΤΩΝ",4,0)+IF(T138="ΚΑΛΑΒΡΥΤΩΝ",10,0)+IF(AE138="ΚΑΛΑΒΡΥΤΩΝ",AD138,0)+IF(AG138="ΚΑΛΑΒΡΥΤΩΝ",AF138,0)</f>
        <v>23.832999999999998</v>
      </c>
    </row>
    <row r="139" spans="1:39">
      <c r="A139" s="15">
        <v>138</v>
      </c>
      <c r="B139" s="15" t="s">
        <v>38</v>
      </c>
      <c r="C139" s="15">
        <v>701689</v>
      </c>
      <c r="D139" s="15" t="s">
        <v>63</v>
      </c>
      <c r="E139" s="15" t="s">
        <v>64</v>
      </c>
      <c r="F139" s="15">
        <v>1</v>
      </c>
      <c r="G139" s="23">
        <v>8</v>
      </c>
      <c r="H139" s="23">
        <v>7</v>
      </c>
      <c r="I139" s="23">
        <v>19</v>
      </c>
      <c r="J139" s="23">
        <f>G139</f>
        <v>8</v>
      </c>
      <c r="K139" s="1">
        <f>IF(I139&gt;14,H139+1,H139)</f>
        <v>8</v>
      </c>
      <c r="L139" s="1">
        <f>J139+K139/12</f>
        <v>8.6666666666666661</v>
      </c>
      <c r="M139" s="1">
        <f>TRUNC((IF(L139&gt;20,(L139-20)*2+10+15,(IF(L139&gt;10,(L139-10)*1.5+10,L139*1)))),3)</f>
        <v>8.6660000000000004</v>
      </c>
      <c r="N139" s="17">
        <v>8.6669999999999998</v>
      </c>
      <c r="O139" s="15">
        <v>4</v>
      </c>
      <c r="P139" s="15">
        <v>11</v>
      </c>
      <c r="Q139" s="15">
        <v>0</v>
      </c>
      <c r="R139" s="15"/>
      <c r="S139" s="15">
        <v>10</v>
      </c>
      <c r="T139" s="15" t="s">
        <v>47</v>
      </c>
      <c r="U139" s="15" t="s">
        <v>42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6">
        <f>N139+O139+P139+AA139+AB139+AC139</f>
        <v>23.667000000000002</v>
      </c>
      <c r="AI139" s="15">
        <f>AH139+IF(R139="ΠΑΤΡΕΩΝ",4,0)+IF(T139="ΠΑΤΡΕΩΝ",10,0)+IF(AE139="ΠΑΤΡΕΩΝ",AD139,0)+IF(AG139="ΠΑΤΡΕΩΝ",AF139,0)</f>
        <v>33.667000000000002</v>
      </c>
      <c r="AJ139" s="15">
        <f>AH139+IF(R139="ΔΥΤΙΚΗΣ ΑΧΑΪΑΣ",4,0)+IF(T139="ΔΥΤΙΚΗΣ ΑΧΑΪΑΣ",10,0)+IF(AE139="ΔΥΤΙΚΗΣ ΑΧΑΪΑΣ",AD139,0)+IF(AG139="ΔΥΤΙΚΗΣ ΑΧΑΪΑΣ",AF139,0)</f>
        <v>23.667000000000002</v>
      </c>
      <c r="AK139" s="15">
        <f>AH139+IF(R139="ΑΙΓΙΑΛΕΙΑΣ",4,0)+IF(T139="ΑΙΓΙΑΛΕΙΑΣ",10,0)+IF(AE139="ΑΙΓΙΑΛΕΙΑΣ",AD139,0)+IF(AG139="ΑΙΓΙΑΛΕΙΑΣ",AF139,0)</f>
        <v>23.667000000000002</v>
      </c>
      <c r="AL139" s="15">
        <f>AH139+IF(R139="ΕΡΥΜΑΝΘΟΥ",4,0)+IF(T139="ΕΡΥΜΑΝΘΟΥ",10,0)+IF(AE139="ΕΡΥΜΑΝΘΟΥ",AD139,0)+IF(AG139="ΕΡΥΜΑΝΘΟΥ",AF139,0)</f>
        <v>23.667000000000002</v>
      </c>
      <c r="AM139" s="15">
        <f>AH139+IF(R139="ΚΑΛΑΒΡΥΤΩΝ",4,0)+IF(T139="ΚΑΛΑΒΡΥΤΩΝ",10,0)+IF(AE139="ΚΑΛΑΒΡΥΤΩΝ",AD139,0)+IF(AG139="ΚΑΛΑΒΡΥΤΩΝ",AF139,0)</f>
        <v>23.667000000000002</v>
      </c>
    </row>
    <row r="140" spans="1:39">
      <c r="A140" s="15">
        <v>139</v>
      </c>
      <c r="B140" s="5" t="s">
        <v>38</v>
      </c>
      <c r="C140" s="5">
        <v>620274</v>
      </c>
      <c r="D140" s="5" t="s">
        <v>186</v>
      </c>
      <c r="E140" s="5" t="s">
        <v>121</v>
      </c>
      <c r="F140" s="5" t="s">
        <v>111</v>
      </c>
      <c r="G140" s="6">
        <v>18</v>
      </c>
      <c r="H140" s="6">
        <v>11</v>
      </c>
      <c r="I140" s="6">
        <v>20</v>
      </c>
      <c r="J140" s="18">
        <f>G140</f>
        <v>18</v>
      </c>
      <c r="K140" s="2">
        <f>IF(I140&gt;14,H140+1,H140)</f>
        <v>12</v>
      </c>
      <c r="L140" s="2">
        <f>J140+K140/12</f>
        <v>19</v>
      </c>
      <c r="M140" s="2">
        <f>TRUNC((IF(L140&gt;20,(L140-20)*2+10+15,(IF(L140&gt;10,(L140-10)*1.5+10,L140*1)))),3)</f>
        <v>23.5</v>
      </c>
      <c r="N140" s="6">
        <v>23.5</v>
      </c>
      <c r="O140" s="5">
        <v>0</v>
      </c>
      <c r="P140" s="5">
        <v>0</v>
      </c>
      <c r="Q140" s="6">
        <v>0</v>
      </c>
      <c r="R140" s="6">
        <v>0</v>
      </c>
      <c r="S140" s="6">
        <v>0</v>
      </c>
      <c r="T140" s="6">
        <v>0</v>
      </c>
      <c r="U140" s="15"/>
      <c r="V140" s="15"/>
      <c r="W140" s="15"/>
      <c r="X140" s="15"/>
      <c r="Y140" s="15"/>
      <c r="Z140" s="7">
        <v>38.5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6">
        <f>N140+O140+P140+AA140+AB140+AC140</f>
        <v>23.5</v>
      </c>
      <c r="AI140" s="16">
        <f>AH140+IF(R140="ΠΑΤΡΕΩΝ",4,0)+IF(T140="ΠΑΤΡΕΩΝ",10,0)+IF(AE140="ΠΑΤΡΕΩΝ",AD140,0)+IF(AG140="ΠΑΤΡΕΩΝ",AF140,0)</f>
        <v>23.5</v>
      </c>
      <c r="AJ140" s="16">
        <f>AH140+IF(R140="ΔΥΤΙΚΗΣ ΑΧΑΪΑΣ",4,0)+IF(T140="ΔΥΤΙΚΗΣ ΑΧΑΪΑΣ",10,0)+IF(AE140="ΔΥΤΙΚΗΣ ΑΧΑΪΑΣ",AD140,0)+IF(AG140="ΔΥΤΙΚΗΣ ΑΧΑΪΑΣ",AF140,0)</f>
        <v>23.5</v>
      </c>
      <c r="AK140" s="16">
        <f>AH140+IF(R140="ΑΙΓΙΑΛΕΙΑΣ",4,0)+IF(T140="ΑΙΓΙΑΛΕΙΑΣ",10,0)+IF(AE140="ΑΙΓΙΑΛΕΙΑΣ",AD140,0)+IF(AG140="ΑΙΓΙΑΛΕΙΑΣ",AF140,0)</f>
        <v>23.5</v>
      </c>
      <c r="AL140" s="16">
        <f>AH140+IF(R140="ΕΡΥΜΑΝΘΟΥ",4,0)+IF(T140="ΕΡΥΜΑΝΘΟΥ",10,0)+IF(AE140="ΕΡΥΜΑΝΘΟΥ",AD140,0)+IF(AG140="ΕΡΥΜΑΝΘΟΥ",AF140,0)</f>
        <v>23.5</v>
      </c>
      <c r="AM140" s="16">
        <f>AH140+IF(R140="ΚΑΛΑΒΡΥΤΩΝ",4,0)+IF(T140="ΚΑΛΑΒΡΥΤΩΝ",10,0)+IF(AE140="ΚΑΛΑΒΡΥΤΩΝ",AD140,0)+IF(AG140="ΚΑΛΑΒΡΥΤΩΝ",AF140,0)</f>
        <v>23.5</v>
      </c>
    </row>
    <row r="141" spans="1:39">
      <c r="A141" s="15">
        <v>140</v>
      </c>
      <c r="B141" s="9" t="s">
        <v>38</v>
      </c>
      <c r="C141" s="9">
        <v>605864</v>
      </c>
      <c r="D141" s="9" t="s">
        <v>203</v>
      </c>
      <c r="E141" s="9" t="s">
        <v>110</v>
      </c>
      <c r="F141" s="9" t="s">
        <v>87</v>
      </c>
      <c r="G141" s="6">
        <v>14</v>
      </c>
      <c r="H141" s="6">
        <v>4</v>
      </c>
      <c r="I141" s="6">
        <v>11</v>
      </c>
      <c r="J141" s="18">
        <f>G141</f>
        <v>14</v>
      </c>
      <c r="K141" s="2">
        <f>IF(I141&gt;14,H141+1,H141)</f>
        <v>4</v>
      </c>
      <c r="L141" s="2">
        <f>J141+K141/12</f>
        <v>14.333333333333334</v>
      </c>
      <c r="M141" s="2">
        <f>TRUNC((IF(L141&gt;20,(L141-20)*2+10+15,(IF(L141&gt;10,(L141-10)*1.5+10,L141*1)))),3)</f>
        <v>16.5</v>
      </c>
      <c r="N141" s="6">
        <v>16.5</v>
      </c>
      <c r="O141" s="9">
        <v>0</v>
      </c>
      <c r="P141" s="9">
        <v>0</v>
      </c>
      <c r="Q141" s="9">
        <v>4</v>
      </c>
      <c r="R141" s="9" t="s">
        <v>47</v>
      </c>
      <c r="S141" s="9">
        <v>0</v>
      </c>
      <c r="T141" s="9">
        <v>0</v>
      </c>
      <c r="U141" s="15"/>
      <c r="V141" s="15"/>
      <c r="W141" s="15"/>
      <c r="X141" s="15"/>
      <c r="Y141" s="15"/>
      <c r="Z141" s="10">
        <v>21.5</v>
      </c>
      <c r="AA141" s="9">
        <v>2</v>
      </c>
      <c r="AB141" s="9">
        <v>0</v>
      </c>
      <c r="AC141" s="9">
        <v>5</v>
      </c>
      <c r="AD141" s="9">
        <v>0</v>
      </c>
      <c r="AE141" s="9">
        <v>0</v>
      </c>
      <c r="AF141" s="9">
        <v>0</v>
      </c>
      <c r="AG141" s="9">
        <v>0</v>
      </c>
      <c r="AH141" s="16">
        <f>N141+O141+P141+AA141+AB141+AC141</f>
        <v>23.5</v>
      </c>
      <c r="AI141" s="16">
        <f>AH141+IF(R141="ΠΑΤΡΕΩΝ",4,0)+IF(T141="ΠΑΤΡΕΩΝ",10,0)+IF(AE141="ΠΑΤΡΕΩΝ",AD141,0)+IF(AG141="ΠΑΤΡΕΩΝ",AF141,0)</f>
        <v>27.5</v>
      </c>
      <c r="AJ141" s="16">
        <f>AH141+IF(R141="ΔΥΤΙΚΗΣ ΑΧΑΪΑΣ",4,0)+IF(T141="ΔΥΤΙΚΗΣ ΑΧΑΪΑΣ",10,0)+IF(AE141="ΔΥΤΙΚΗΣ ΑΧΑΪΑΣ",AD141,0)+IF(AG141="ΔΥΤΙΚΗΣ ΑΧΑΪΑΣ",AF141,0)</f>
        <v>23.5</v>
      </c>
      <c r="AK141" s="16">
        <f>AH141+IF(R141="ΑΙΓΙΑΛΕΙΑΣ",4,0)+IF(T141="ΑΙΓΙΑΛΕΙΑΣ",10,0)+IF(AE141="ΑΙΓΙΑΛΕΙΑΣ",AD141,0)+IF(AG141="ΑΙΓΙΑΛΕΙΑΣ",AF141,0)</f>
        <v>23.5</v>
      </c>
      <c r="AL141" s="16">
        <f>AH141+IF(R141="ΕΡΥΜΑΝΘΟΥ",4,0)+IF(T141="ΕΡΥΜΑΝΘΟΥ",10,0)+IF(AE141="ΕΡΥΜΑΝΘΟΥ",AD141,0)+IF(AG141="ΕΡΥΜΑΝΘΟΥ",AF141,0)</f>
        <v>23.5</v>
      </c>
      <c r="AM141" s="16">
        <f>AH141+IF(R141="ΚΑΛΑΒΡΥΤΩΝ",4,0)+IF(T141="ΚΑΛΑΒΡΥΤΩΝ",10,0)+IF(AE141="ΚΑΛΑΒΡΥΤΩΝ",AD141,0)+IF(AG141="ΚΑΛΑΒΡΥΤΩΝ",AF141,0)</f>
        <v>23.5</v>
      </c>
    </row>
    <row r="142" spans="1:39">
      <c r="A142" s="15">
        <v>141</v>
      </c>
      <c r="B142" s="9" t="s">
        <v>38</v>
      </c>
      <c r="C142" s="9">
        <v>586195</v>
      </c>
      <c r="D142" s="9" t="s">
        <v>332</v>
      </c>
      <c r="E142" s="9" t="s">
        <v>333</v>
      </c>
      <c r="F142" s="9" t="s">
        <v>106</v>
      </c>
      <c r="G142" s="6">
        <v>19</v>
      </c>
      <c r="H142" s="6">
        <v>0</v>
      </c>
      <c r="I142" s="6">
        <v>0</v>
      </c>
      <c r="J142" s="18">
        <f>G142</f>
        <v>19</v>
      </c>
      <c r="K142" s="2">
        <f>IF(I142&gt;14,H142+1,H142)</f>
        <v>0</v>
      </c>
      <c r="L142" s="2">
        <f>J142+K142/12</f>
        <v>19</v>
      </c>
      <c r="M142" s="2">
        <f>TRUNC((IF(L142&gt;20,(L142-20)*2+10+15,(IF(L142&gt;10,(L142-10)*1.5+10,L142*1)))),3)</f>
        <v>23.5</v>
      </c>
      <c r="N142" s="6">
        <v>23.5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15"/>
      <c r="V142" s="15"/>
      <c r="W142" s="15"/>
      <c r="X142" s="15"/>
      <c r="Y142" s="15"/>
      <c r="Z142" s="10">
        <v>23.5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16">
        <f>N142+O142+P142+AA142+AB142+AC142</f>
        <v>23.5</v>
      </c>
      <c r="AI142" s="16">
        <f>AH142+IF(R142="ΠΑΤΡΕΩΝ",4,0)+IF(T142="ΠΑΤΡΕΩΝ",10,0)+IF(AE142="ΠΑΤΡΕΩΝ",AD142,0)+IF(AG142="ΠΑΤΡΕΩΝ",AF142,0)</f>
        <v>23.5</v>
      </c>
      <c r="AJ142" s="16">
        <f>AH142+IF(R142="ΔΥΤΙΚΗΣ ΑΧΑΪΑΣ",4,0)+IF(T142="ΔΥΤΙΚΗΣ ΑΧΑΪΑΣ",10,0)+IF(AE142="ΔΥΤΙΚΗΣ ΑΧΑΪΑΣ",AD142,0)+IF(AG142="ΔΥΤΙΚΗΣ ΑΧΑΪΑΣ",AF142,0)</f>
        <v>23.5</v>
      </c>
      <c r="AK142" s="16">
        <f>AH142+IF(R142="ΑΙΓΙΑΛΕΙΑΣ",4,0)+IF(T142="ΑΙΓΙΑΛΕΙΑΣ",10,0)+IF(AE142="ΑΙΓΙΑΛΕΙΑΣ",AD142,0)+IF(AG142="ΑΙΓΙΑΛΕΙΑΣ",AF142,0)</f>
        <v>23.5</v>
      </c>
      <c r="AL142" s="16">
        <f>AH142+IF(R142="ΕΡΥΜΑΝΘΟΥ",4,0)+IF(T142="ΕΡΥΜΑΝΘΟΥ",10,0)+IF(AE142="ΕΡΥΜΑΝΘΟΥ",AD142,0)+IF(AG142="ΕΡΥΜΑΝΘΟΥ",AF142,0)</f>
        <v>23.5</v>
      </c>
      <c r="AM142" s="16">
        <f>AH142+IF(R142="ΚΑΛΑΒΡΥΤΩΝ",4,0)+IF(T142="ΚΑΛΑΒΡΥΤΩΝ",10,0)+IF(AE142="ΚΑΛΑΒΡΥΤΩΝ",AD142,0)+IF(AG142="ΚΑΛΑΒΡΥΤΩΝ",AF142,0)</f>
        <v>23.5</v>
      </c>
    </row>
    <row r="143" spans="1:39">
      <c r="A143" s="15">
        <v>142</v>
      </c>
      <c r="B143" s="9" t="s">
        <v>38</v>
      </c>
      <c r="C143" s="9">
        <v>610411</v>
      </c>
      <c r="D143" s="9" t="s">
        <v>297</v>
      </c>
      <c r="E143" s="9" t="s">
        <v>298</v>
      </c>
      <c r="F143" s="9" t="s">
        <v>110</v>
      </c>
      <c r="G143" s="6">
        <v>12</v>
      </c>
      <c r="H143" s="6">
        <v>11</v>
      </c>
      <c r="I143" s="6">
        <v>9</v>
      </c>
      <c r="J143" s="18">
        <f>G143</f>
        <v>12</v>
      </c>
      <c r="K143" s="2">
        <f>IF(I143&gt;14,H143+1,H143)</f>
        <v>11</v>
      </c>
      <c r="L143" s="2">
        <f>J143+K143/12</f>
        <v>12.916666666666666</v>
      </c>
      <c r="M143" s="2">
        <f>TRUNC((IF(L143&gt;20,(L143-20)*2+10+15,(IF(L143&gt;10,(L143-10)*1.5+10,L143*1)))),3)</f>
        <v>14.375</v>
      </c>
      <c r="N143" s="6">
        <v>14.375</v>
      </c>
      <c r="O143" s="9">
        <v>4</v>
      </c>
      <c r="P143" s="9">
        <v>5</v>
      </c>
      <c r="Q143" s="9">
        <v>0</v>
      </c>
      <c r="R143" s="9">
        <v>0</v>
      </c>
      <c r="S143" s="9">
        <v>10</v>
      </c>
      <c r="T143" s="9" t="s">
        <v>41</v>
      </c>
      <c r="U143" s="15"/>
      <c r="V143" s="15"/>
      <c r="W143" s="15"/>
      <c r="X143" s="15"/>
      <c r="Y143" s="15"/>
      <c r="Z143" s="10">
        <v>23.375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16">
        <f>N143+O143+P143+AA143+AB143+AC143</f>
        <v>23.375</v>
      </c>
      <c r="AI143" s="16">
        <f>AH143+IF(R143="ΠΑΤΡΕΩΝ",4,0)+IF(T143="ΠΑΤΡΕΩΝ",10,0)+IF(AE143="ΠΑΤΡΕΩΝ",AD143,0)+IF(AG143="ΠΑΤΡΕΩΝ",AF143,0)</f>
        <v>23.375</v>
      </c>
      <c r="AJ143" s="16">
        <f>AH143+IF(R143="ΔΥΤΙΚΗΣ ΑΧΑΪΑΣ",4,0)+IF(T143="ΔΥΤΙΚΗΣ ΑΧΑΪΑΣ",10,0)+IF(AE143="ΔΥΤΙΚΗΣ ΑΧΑΪΑΣ",AD143,0)+IF(AG143="ΔΥΤΙΚΗΣ ΑΧΑΪΑΣ",AF143,0)</f>
        <v>33.375</v>
      </c>
      <c r="AK143" s="16">
        <f>AH143+IF(R143="ΑΙΓΙΑΛΕΙΑΣ",4,0)+IF(T143="ΑΙΓΙΑΛΕΙΑΣ",10,0)+IF(AE143="ΑΙΓΙΑΛΕΙΑΣ",AD143,0)+IF(AG143="ΑΙΓΙΑΛΕΙΑΣ",AF143,0)</f>
        <v>23.375</v>
      </c>
      <c r="AL143" s="16">
        <f>AH143+IF(R143="ΕΡΥΜΑΝΘΟΥ",4,0)+IF(T143="ΕΡΥΜΑΝΘΟΥ",10,0)+IF(AE143="ΕΡΥΜΑΝΘΟΥ",AD143,0)+IF(AG143="ΕΡΥΜΑΝΘΟΥ",AF143,0)</f>
        <v>23.375</v>
      </c>
      <c r="AM143" s="16">
        <f>AH143+IF(R143="ΚΑΛΑΒΡΥΤΩΝ",4,0)+IF(T143="ΚΑΛΑΒΡΥΤΩΝ",10,0)+IF(AE143="ΚΑΛΑΒΡΥΤΩΝ",AD143,0)+IF(AG143="ΚΑΛΑΒΡΥΤΩΝ",AF143,0)</f>
        <v>23.375</v>
      </c>
    </row>
    <row r="144" spans="1:39">
      <c r="A144" s="15">
        <v>143</v>
      </c>
      <c r="B144" s="5" t="s">
        <v>38</v>
      </c>
      <c r="C144" s="5">
        <v>613047</v>
      </c>
      <c r="D144" s="5" t="s">
        <v>433</v>
      </c>
      <c r="E144" s="5" t="s">
        <v>434</v>
      </c>
      <c r="F144" s="5" t="s">
        <v>349</v>
      </c>
      <c r="G144" s="6">
        <v>12</v>
      </c>
      <c r="H144" s="6">
        <v>9</v>
      </c>
      <c r="I144" s="6">
        <v>0</v>
      </c>
      <c r="J144" s="18">
        <f>G144</f>
        <v>12</v>
      </c>
      <c r="K144" s="2">
        <f>IF(I144&gt;14,H144+1,H144)</f>
        <v>9</v>
      </c>
      <c r="L144" s="2">
        <f>J144+K144/12</f>
        <v>12.75</v>
      </c>
      <c r="M144" s="2">
        <f>TRUNC((IF(L144&gt;20,(L144-20)*2+10+15,(IF(L144&gt;10,(L144-10)*1.5+10,L144*1)))),3)</f>
        <v>14.125</v>
      </c>
      <c r="N144" s="6">
        <v>14.125</v>
      </c>
      <c r="O144" s="5">
        <v>4</v>
      </c>
      <c r="P144" s="5">
        <v>5</v>
      </c>
      <c r="Q144" s="5">
        <v>4</v>
      </c>
      <c r="R144" s="15" t="s">
        <v>67</v>
      </c>
      <c r="S144" s="6">
        <v>0</v>
      </c>
      <c r="T144" s="17">
        <v>0</v>
      </c>
      <c r="U144" s="15"/>
      <c r="V144" s="15"/>
      <c r="W144" s="15"/>
      <c r="X144" s="15"/>
      <c r="Y144" s="15"/>
      <c r="Z144" s="7">
        <v>23.125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16">
        <f>N144+O144+P144+AA144+AB144+AC144</f>
        <v>23.125</v>
      </c>
      <c r="AI144" s="16">
        <f>AH144+IF(R144="ΠΑΤΡΕΩΝ",4,0)+IF(T144="ΠΑΤΡΕΩΝ",10,0)+IF(AE144="ΠΑΤΡΕΩΝ",AD144,0)+IF(AG144="ΠΑΤΡΕΩΝ",AF144,0)</f>
        <v>23.125</v>
      </c>
      <c r="AJ144" s="16">
        <f>AH144+IF(R144="ΔΥΤΙΚΗΣ ΑΧΑΪΑΣ",4,0)+IF(T144="ΔΥΤΙΚΗΣ ΑΧΑΪΑΣ",10,0)+IF(AE144="ΔΥΤΙΚΗΣ ΑΧΑΪΑΣ",AD144,0)+IF(AG144="ΔΥΤΙΚΗΣ ΑΧΑΪΑΣ",AF144,0)</f>
        <v>23.125</v>
      </c>
      <c r="AK144" s="16">
        <f>AH144+IF(R144="ΑΙΓΙΑΛΕΙΑΣ",4,0)+IF(T144="ΑΙΓΙΑΛΕΙΑΣ",10,0)+IF(AE144="ΑΙΓΙΑΛΕΙΑΣ",AD144,0)+IF(AG144="ΑΙΓΙΑΛΕΙΑΣ",AF144,0)</f>
        <v>27.125</v>
      </c>
      <c r="AL144" s="16">
        <f>AH144+IF(R144="ΕΡΥΜΑΝΘΟΥ",4,0)+IF(T144="ΕΡΥΜΑΝΘΟΥ",10,0)+IF(AE144="ΕΡΥΜΑΝΘΟΥ",AD144,0)+IF(AG144="ΕΡΥΜΑΝΘΟΥ",AF144,0)</f>
        <v>23.125</v>
      </c>
      <c r="AM144" s="16">
        <f>AH144+IF(R144="ΚΑΛΑΒΡΥΤΩΝ",4,0)+IF(T144="ΚΑΛΑΒΡΥΤΩΝ",10,0)+IF(AE144="ΚΑΛΑΒΡΥΤΩΝ",AD144,0)+IF(AG144="ΚΑΛΑΒΡΥΤΩΝ",AF144,0)</f>
        <v>23.125</v>
      </c>
    </row>
    <row r="145" spans="1:39">
      <c r="A145" s="15">
        <v>144</v>
      </c>
      <c r="B145" s="9" t="s">
        <v>38</v>
      </c>
      <c r="C145" s="9">
        <v>593989</v>
      </c>
      <c r="D145" s="9" t="s">
        <v>262</v>
      </c>
      <c r="E145" s="9" t="s">
        <v>238</v>
      </c>
      <c r="F145" s="9" t="s">
        <v>121</v>
      </c>
      <c r="G145" s="6">
        <v>16</v>
      </c>
      <c r="H145" s="6">
        <v>0</v>
      </c>
      <c r="I145" s="6">
        <v>1</v>
      </c>
      <c r="J145" s="18">
        <f>G145</f>
        <v>16</v>
      </c>
      <c r="K145" s="2">
        <f>IF(I145&gt;14,H145+1,H145)</f>
        <v>0</v>
      </c>
      <c r="L145" s="2">
        <f>J145+K145/12</f>
        <v>16</v>
      </c>
      <c r="M145" s="2">
        <f>TRUNC((IF(L145&gt;20,(L145-20)*2+10+15,(IF(L145&gt;10,(L145-10)*1.5+10,L145*1)))),3)</f>
        <v>19</v>
      </c>
      <c r="N145" s="6">
        <v>19</v>
      </c>
      <c r="O145" s="9">
        <v>4</v>
      </c>
      <c r="P145" s="9">
        <v>0</v>
      </c>
      <c r="Q145" s="9">
        <v>4</v>
      </c>
      <c r="R145" s="9" t="s">
        <v>47</v>
      </c>
      <c r="S145" s="9">
        <v>10</v>
      </c>
      <c r="T145" s="9" t="s">
        <v>47</v>
      </c>
      <c r="U145" s="15"/>
      <c r="V145" s="15"/>
      <c r="W145" s="15"/>
      <c r="X145" s="15"/>
      <c r="Y145" s="15"/>
      <c r="Z145" s="9">
        <v>23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16">
        <f>N145+O145+P145+AA145+AB145+AC145</f>
        <v>23</v>
      </c>
      <c r="AI145" s="16">
        <f>AH145+IF(R145="ΠΑΤΡΕΩΝ",4,0)+IF(T145="ΠΑΤΡΕΩΝ",10,0)+IF(AE145="ΠΑΤΡΕΩΝ",AD145,0)+IF(AG145="ΠΑΤΡΕΩΝ",AF145,0)</f>
        <v>37</v>
      </c>
      <c r="AJ145" s="16">
        <f>AH145+IF(R145="ΔΥΤΙΚΗΣ ΑΧΑΪΑΣ",4,0)+IF(T145="ΔΥΤΙΚΗΣ ΑΧΑΪΑΣ",10,0)+IF(AE145="ΔΥΤΙΚΗΣ ΑΧΑΪΑΣ",AD145,0)+IF(AG145="ΔΥΤΙΚΗΣ ΑΧΑΪΑΣ",AF145,0)</f>
        <v>23</v>
      </c>
      <c r="AK145" s="16">
        <f>AH145+IF(R145="ΑΙΓΙΑΛΕΙΑΣ",4,0)+IF(T145="ΑΙΓΙΑΛΕΙΑΣ",10,0)+IF(AE145="ΑΙΓΙΑΛΕΙΑΣ",AD145,0)+IF(AG145="ΑΙΓΙΑΛΕΙΑΣ",AF145,0)</f>
        <v>23</v>
      </c>
      <c r="AL145" s="16">
        <f>AH145+IF(R145="ΕΡΥΜΑΝΘΟΥ",4,0)+IF(T145="ΕΡΥΜΑΝΘΟΥ",10,0)+IF(AE145="ΕΡΥΜΑΝΘΟΥ",AD145,0)+IF(AG145="ΕΡΥΜΑΝΘΟΥ",AF145,0)</f>
        <v>23</v>
      </c>
      <c r="AM145" s="16">
        <f>AH145+IF(R145="ΚΑΛΑΒΡΥΤΩΝ",4,0)+IF(T145="ΚΑΛΑΒΡΥΤΩΝ",10,0)+IF(AE145="ΚΑΛΑΒΡΥΤΩΝ",AD145,0)+IF(AG145="ΚΑΛΑΒΡΥΤΩΝ",AF145,0)</f>
        <v>23</v>
      </c>
    </row>
    <row r="146" spans="1:39">
      <c r="A146" s="15">
        <v>145</v>
      </c>
      <c r="B146" s="9" t="s">
        <v>38</v>
      </c>
      <c r="C146" s="9">
        <v>593687</v>
      </c>
      <c r="D146" s="9" t="s">
        <v>299</v>
      </c>
      <c r="E146" s="9" t="s">
        <v>168</v>
      </c>
      <c r="F146" s="9" t="s">
        <v>111</v>
      </c>
      <c r="G146" s="6">
        <v>16</v>
      </c>
      <c r="H146" s="6">
        <v>0</v>
      </c>
      <c r="I146" s="6">
        <v>1</v>
      </c>
      <c r="J146" s="18">
        <f>G146</f>
        <v>16</v>
      </c>
      <c r="K146" s="2">
        <f>IF(I146&gt;14,H146+1,H146)</f>
        <v>0</v>
      </c>
      <c r="L146" s="2">
        <f>J146+K146/12</f>
        <v>16</v>
      </c>
      <c r="M146" s="2">
        <f>TRUNC((IF(L146&gt;20,(L146-20)*2+10+15,(IF(L146&gt;10,(L146-10)*1.5+10,L146*1)))),3)</f>
        <v>19</v>
      </c>
      <c r="N146" s="6">
        <v>19</v>
      </c>
      <c r="O146" s="9">
        <v>4</v>
      </c>
      <c r="P146" s="9">
        <v>0</v>
      </c>
      <c r="Q146" s="9">
        <v>4</v>
      </c>
      <c r="R146" s="9" t="s">
        <v>47</v>
      </c>
      <c r="S146" s="9">
        <v>10</v>
      </c>
      <c r="T146" s="9" t="s">
        <v>47</v>
      </c>
      <c r="U146" s="15"/>
      <c r="V146" s="15"/>
      <c r="W146" s="15"/>
      <c r="X146" s="15"/>
      <c r="Y146" s="15"/>
      <c r="Z146" s="9">
        <v>23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16">
        <f>N146+O146+P146+AA146+AB146+AC146</f>
        <v>23</v>
      </c>
      <c r="AI146" s="16">
        <f>AH146+IF(R146="ΠΑΤΡΕΩΝ",4,0)+IF(T146="ΠΑΤΡΕΩΝ",10,0)+IF(AE146="ΠΑΤΡΕΩΝ",AD146,0)+IF(AG146="ΠΑΤΡΕΩΝ",AF146,0)</f>
        <v>37</v>
      </c>
      <c r="AJ146" s="16">
        <f>AH146+IF(R146="ΔΥΤΙΚΗΣ ΑΧΑΪΑΣ",4,0)+IF(T146="ΔΥΤΙΚΗΣ ΑΧΑΪΑΣ",10,0)+IF(AE146="ΔΥΤΙΚΗΣ ΑΧΑΪΑΣ",AD146,0)+IF(AG146="ΔΥΤΙΚΗΣ ΑΧΑΪΑΣ",AF146,0)</f>
        <v>23</v>
      </c>
      <c r="AK146" s="16">
        <f>AH146+IF(R146="ΑΙΓΙΑΛΕΙΑΣ",4,0)+IF(T146="ΑΙΓΙΑΛΕΙΑΣ",10,0)+IF(AE146="ΑΙΓΙΑΛΕΙΑΣ",AD146,0)+IF(AG146="ΑΙΓΙΑΛΕΙΑΣ",AF146,0)</f>
        <v>23</v>
      </c>
      <c r="AL146" s="16">
        <f>AH146+IF(R146="ΕΡΥΜΑΝΘΟΥ",4,0)+IF(T146="ΕΡΥΜΑΝΘΟΥ",10,0)+IF(AE146="ΕΡΥΜΑΝΘΟΥ",AD146,0)+IF(AG146="ΕΡΥΜΑΝΘΟΥ",AF146,0)</f>
        <v>23</v>
      </c>
      <c r="AM146" s="16">
        <f>AH146+IF(R146="ΚΑΛΑΒΡΥΤΩΝ",4,0)+IF(T146="ΚΑΛΑΒΡΥΤΩΝ",10,0)+IF(AE146="ΚΑΛΑΒΡΥΤΩΝ",AD146,0)+IF(AG146="ΚΑΛΑΒΡΥΤΩΝ",AF146,0)</f>
        <v>23</v>
      </c>
    </row>
    <row r="147" spans="1:39">
      <c r="A147" s="15">
        <v>146</v>
      </c>
      <c r="B147" s="5" t="s">
        <v>38</v>
      </c>
      <c r="C147" s="5">
        <v>593905</v>
      </c>
      <c r="D147" s="5" t="s">
        <v>326</v>
      </c>
      <c r="E147" s="5" t="s">
        <v>327</v>
      </c>
      <c r="F147" s="5" t="s">
        <v>115</v>
      </c>
      <c r="G147" s="6">
        <v>16</v>
      </c>
      <c r="H147" s="6">
        <v>0</v>
      </c>
      <c r="I147" s="6">
        <v>1</v>
      </c>
      <c r="J147" s="18">
        <f>G147</f>
        <v>16</v>
      </c>
      <c r="K147" s="2">
        <f>IF(I147&gt;14,H147+1,H147)</f>
        <v>0</v>
      </c>
      <c r="L147" s="2">
        <f>J147+K147/12</f>
        <v>16</v>
      </c>
      <c r="M147" s="2">
        <f>TRUNC((IF(L147&gt;20,(L147-20)*2+10+15,(IF(L147&gt;10,(L147-10)*1.5+10,L147*1)))),3)</f>
        <v>19</v>
      </c>
      <c r="N147" s="6">
        <v>19</v>
      </c>
      <c r="O147" s="5">
        <v>4</v>
      </c>
      <c r="P147" s="5">
        <v>0</v>
      </c>
      <c r="Q147" s="5">
        <v>4</v>
      </c>
      <c r="R147" s="9" t="s">
        <v>47</v>
      </c>
      <c r="S147" s="5">
        <v>0</v>
      </c>
      <c r="T147" s="5">
        <v>0</v>
      </c>
      <c r="U147" s="15"/>
      <c r="V147" s="15"/>
      <c r="W147" s="15"/>
      <c r="X147" s="15"/>
      <c r="Y147" s="15"/>
      <c r="Z147" s="7">
        <v>23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16">
        <f>N147+O147+P147+AA147+AB147+AC147</f>
        <v>23</v>
      </c>
      <c r="AI147" s="16">
        <f>AH147+IF(R147="ΠΑΤΡΕΩΝ",4,0)+IF(T147="ΠΑΤΡΕΩΝ",10,0)+IF(AE147="ΠΑΤΡΕΩΝ",AD147,0)+IF(AG147="ΠΑΤΡΕΩΝ",AF147,0)</f>
        <v>27</v>
      </c>
      <c r="AJ147" s="16">
        <f>AH147+IF(R147="ΔΥΤΙΚΗΣ ΑΧΑΪΑΣ",4,0)+IF(T147="ΔΥΤΙΚΗΣ ΑΧΑΪΑΣ",10,0)+IF(AE147="ΔΥΤΙΚΗΣ ΑΧΑΪΑΣ",AD147,0)+IF(AG147="ΔΥΤΙΚΗΣ ΑΧΑΪΑΣ",AF147,0)</f>
        <v>23</v>
      </c>
      <c r="AK147" s="16">
        <f>AH147+IF(R147="ΑΙΓΙΑΛΕΙΑΣ",4,0)+IF(T147="ΑΙΓΙΑΛΕΙΑΣ",10,0)+IF(AE147="ΑΙΓΙΑΛΕΙΑΣ",AD147,0)+IF(AG147="ΑΙΓΙΑΛΕΙΑΣ",AF147,0)</f>
        <v>23</v>
      </c>
      <c r="AL147" s="16">
        <f>AH147+IF(R147="ΕΡΥΜΑΝΘΟΥ",4,0)+IF(T147="ΕΡΥΜΑΝΘΟΥ",10,0)+IF(AE147="ΕΡΥΜΑΝΘΟΥ",AD147,0)+IF(AG147="ΕΡΥΜΑΝΘΟΥ",AF147,0)</f>
        <v>23</v>
      </c>
      <c r="AM147" s="16">
        <f>AH147+IF(R147="ΚΑΛΑΒΡΥΤΩΝ",4,0)+IF(T147="ΚΑΛΑΒΡΥΤΩΝ",10,0)+IF(AE147="ΚΑΛΑΒΡΥΤΩΝ",AD147,0)+IF(AG147="ΚΑΛΑΒΡΥΤΩΝ",AF147,0)</f>
        <v>23</v>
      </c>
    </row>
    <row r="148" spans="1:39">
      <c r="A148" s="15">
        <v>147</v>
      </c>
      <c r="B148" s="5" t="s">
        <v>38</v>
      </c>
      <c r="C148" s="5">
        <v>591487</v>
      </c>
      <c r="D148" s="5" t="s">
        <v>416</v>
      </c>
      <c r="E148" s="5" t="s">
        <v>282</v>
      </c>
      <c r="F148" s="5" t="s">
        <v>110</v>
      </c>
      <c r="G148" s="6">
        <v>18</v>
      </c>
      <c r="H148" s="6">
        <v>7</v>
      </c>
      <c r="I148" s="6">
        <v>21</v>
      </c>
      <c r="J148" s="18">
        <f>G148</f>
        <v>18</v>
      </c>
      <c r="K148" s="2">
        <f>IF(I148&gt;14,H148+1,H148)</f>
        <v>8</v>
      </c>
      <c r="L148" s="2">
        <f>J148+K148/12</f>
        <v>18.666666666666668</v>
      </c>
      <c r="M148" s="2">
        <f>TRUNC((IF(L148&gt;20,(L148-20)*2+10+15,(IF(L148&gt;10,(L148-10)*1.5+10,L148*1)))),3)</f>
        <v>23</v>
      </c>
      <c r="N148" s="6">
        <v>23</v>
      </c>
      <c r="O148" s="5">
        <v>0</v>
      </c>
      <c r="P148" s="5">
        <v>0</v>
      </c>
      <c r="Q148" s="6">
        <v>0</v>
      </c>
      <c r="R148" s="17">
        <v>0</v>
      </c>
      <c r="S148" s="5">
        <v>0</v>
      </c>
      <c r="T148" s="5">
        <v>0</v>
      </c>
      <c r="U148" s="15"/>
      <c r="V148" s="15"/>
      <c r="W148" s="15"/>
      <c r="X148" s="15"/>
      <c r="Y148" s="15"/>
      <c r="Z148" s="7">
        <v>23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16">
        <f>N148+O148+P148+AA148+AB148+AC148</f>
        <v>23</v>
      </c>
      <c r="AI148" s="16">
        <f>AH148+IF(R148="ΠΑΤΡΕΩΝ",4,0)+IF(T148="ΠΑΤΡΕΩΝ",10,0)+IF(AE148="ΠΑΤΡΕΩΝ",AD148,0)+IF(AG148="ΠΑΤΡΕΩΝ",AF148,0)</f>
        <v>23</v>
      </c>
      <c r="AJ148" s="16">
        <f>AH148+IF(R148="ΔΥΤΙΚΗΣ ΑΧΑΪΑΣ",4,0)+IF(T148="ΔΥΤΙΚΗΣ ΑΧΑΪΑΣ",10,0)+IF(AE148="ΔΥΤΙΚΗΣ ΑΧΑΪΑΣ",AD148,0)+IF(AG148="ΔΥΤΙΚΗΣ ΑΧΑΪΑΣ",AF148,0)</f>
        <v>23</v>
      </c>
      <c r="AK148" s="16">
        <f>AH148+IF(R148="ΑΙΓΙΑΛΕΙΑΣ",4,0)+IF(T148="ΑΙΓΙΑΛΕΙΑΣ",10,0)+IF(AE148="ΑΙΓΙΑΛΕΙΑΣ",AD148,0)+IF(AG148="ΑΙΓΙΑΛΕΙΑΣ",AF148,0)</f>
        <v>23</v>
      </c>
      <c r="AL148" s="16">
        <f>AH148+IF(R148="ΕΡΥΜΑΝΘΟΥ",4,0)+IF(T148="ΕΡΥΜΑΝΘΟΥ",10,0)+IF(AE148="ΕΡΥΜΑΝΘΟΥ",AD148,0)+IF(AG148="ΕΡΥΜΑΝΘΟΥ",AF148,0)</f>
        <v>23</v>
      </c>
      <c r="AM148" s="16">
        <f>AH148+IF(R148="ΚΑΛΑΒΡΥΤΩΝ",4,0)+IF(T148="ΚΑΛΑΒΡΥΤΩΝ",10,0)+IF(AE148="ΚΑΛΑΒΡΥΤΩΝ",AD148,0)+IF(AG148="ΚΑΛΑΒΡΥΤΩΝ",AF148,0)</f>
        <v>23</v>
      </c>
    </row>
    <row r="149" spans="1:39">
      <c r="A149" s="15">
        <v>148</v>
      </c>
      <c r="B149" s="9" t="s">
        <v>38</v>
      </c>
      <c r="C149" s="9">
        <v>593756</v>
      </c>
      <c r="D149" s="9" t="s">
        <v>253</v>
      </c>
      <c r="E149" s="9" t="s">
        <v>87</v>
      </c>
      <c r="F149" s="9" t="s">
        <v>121</v>
      </c>
      <c r="G149" s="6">
        <v>18</v>
      </c>
      <c r="H149" s="6">
        <v>6</v>
      </c>
      <c r="I149" s="6">
        <v>28</v>
      </c>
      <c r="J149" s="18">
        <f>G149</f>
        <v>18</v>
      </c>
      <c r="K149" s="2">
        <f>IF(I149&gt;14,H149+1,H149)</f>
        <v>7</v>
      </c>
      <c r="L149" s="2">
        <f>J149+K149/12</f>
        <v>18.583333333333332</v>
      </c>
      <c r="M149" s="2">
        <f>TRUNC((IF(L149&gt;20,(L149-20)*2+10+15,(IF(L149&gt;10,(L149-10)*1.5+10,L149*1)))),3)</f>
        <v>22.875</v>
      </c>
      <c r="N149" s="6">
        <v>22.875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15"/>
      <c r="V149" s="15"/>
      <c r="W149" s="15"/>
      <c r="X149" s="15"/>
      <c r="Y149" s="15"/>
      <c r="Z149" s="10">
        <v>22.875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16">
        <f>N149+O149+P149+AA149+AB149+AC149</f>
        <v>22.875</v>
      </c>
      <c r="AI149" s="16">
        <f>AH149+IF(R149="ΠΑΤΡΕΩΝ",4,0)+IF(T149="ΠΑΤΡΕΩΝ",10,0)+IF(AE149="ΠΑΤΡΕΩΝ",AD149,0)+IF(AG149="ΠΑΤΡΕΩΝ",AF149,0)</f>
        <v>22.875</v>
      </c>
      <c r="AJ149" s="16">
        <f>AH149+IF(R149="ΔΥΤΙΚΗΣ ΑΧΑΪΑΣ",4,0)+IF(T149="ΔΥΤΙΚΗΣ ΑΧΑΪΑΣ",10,0)+IF(AE149="ΔΥΤΙΚΗΣ ΑΧΑΪΑΣ",AD149,0)+IF(AG149="ΔΥΤΙΚΗΣ ΑΧΑΪΑΣ",AF149,0)</f>
        <v>22.875</v>
      </c>
      <c r="AK149" s="16">
        <f>AH149+IF(R149="ΑΙΓΙΑΛΕΙΑΣ",4,0)+IF(T149="ΑΙΓΙΑΛΕΙΑΣ",10,0)+IF(AE149="ΑΙΓΙΑΛΕΙΑΣ",AD149,0)+IF(AG149="ΑΙΓΙΑΛΕΙΑΣ",AF149,0)</f>
        <v>22.875</v>
      </c>
      <c r="AL149" s="16">
        <f>AH149+IF(R149="ΕΡΥΜΑΝΘΟΥ",4,0)+IF(T149="ΕΡΥΜΑΝΘΟΥ",10,0)+IF(AE149="ΕΡΥΜΑΝΘΟΥ",AD149,0)+IF(AG149="ΕΡΥΜΑΝΘΟΥ",AF149,0)</f>
        <v>22.875</v>
      </c>
      <c r="AM149" s="16">
        <f>AH149+IF(R149="ΚΑΛΑΒΡΥΤΩΝ",4,0)+IF(T149="ΚΑΛΑΒΡΥΤΩΝ",10,0)+IF(AE149="ΚΑΛΑΒΡΥΤΩΝ",AD149,0)+IF(AG149="ΚΑΛΑΒΡΥΤΩΝ",AF149,0)</f>
        <v>22.875</v>
      </c>
    </row>
    <row r="150" spans="1:39">
      <c r="A150" s="15">
        <v>149</v>
      </c>
      <c r="B150" s="9" t="s">
        <v>38</v>
      </c>
      <c r="C150" s="9">
        <v>613411</v>
      </c>
      <c r="D150" s="9" t="s">
        <v>200</v>
      </c>
      <c r="E150" s="9" t="s">
        <v>201</v>
      </c>
      <c r="F150" s="9" t="s">
        <v>59</v>
      </c>
      <c r="G150" s="6">
        <v>12</v>
      </c>
      <c r="H150" s="6">
        <v>4</v>
      </c>
      <c r="I150" s="6">
        <v>16</v>
      </c>
      <c r="J150" s="18">
        <f>G150</f>
        <v>12</v>
      </c>
      <c r="K150" s="2">
        <f>IF(I150&gt;14,H150+1,H150)</f>
        <v>5</v>
      </c>
      <c r="L150" s="2">
        <f>J150+K150/12</f>
        <v>12.416666666666666</v>
      </c>
      <c r="M150" s="2">
        <f>TRUNC((IF(L150&gt;20,(L150-20)*2+10+15,(IF(L150&gt;10,(L150-10)*1.5+10,L150*1)))),3)</f>
        <v>13.625</v>
      </c>
      <c r="N150" s="6">
        <v>13.625</v>
      </c>
      <c r="O150" s="9">
        <v>4</v>
      </c>
      <c r="P150" s="9">
        <v>5</v>
      </c>
      <c r="Q150" s="9">
        <v>0</v>
      </c>
      <c r="R150" s="9">
        <v>0</v>
      </c>
      <c r="S150" s="9">
        <v>0</v>
      </c>
      <c r="T150" s="9">
        <v>0</v>
      </c>
      <c r="U150" s="15"/>
      <c r="V150" s="15"/>
      <c r="W150" s="15"/>
      <c r="X150" s="15"/>
      <c r="Y150" s="15"/>
      <c r="Z150" s="10">
        <v>22.625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16">
        <f>N150+O150+P150+AA150+AB150+AC150</f>
        <v>22.625</v>
      </c>
      <c r="AI150" s="16">
        <f>AH150+IF(R150="ΠΑΤΡΕΩΝ",4,0)+IF(T150="ΠΑΤΡΕΩΝ",10,0)+IF(AE150="ΠΑΤΡΕΩΝ",AD150,0)+IF(AG150="ΠΑΤΡΕΩΝ",AF150,0)</f>
        <v>22.625</v>
      </c>
      <c r="AJ150" s="16">
        <f>AH150+IF(R150="ΔΥΤΙΚΗΣ ΑΧΑΪΑΣ",4,0)+IF(T150="ΔΥΤΙΚΗΣ ΑΧΑΪΑΣ",10,0)+IF(AE150="ΔΥΤΙΚΗΣ ΑΧΑΪΑΣ",AD150,0)+IF(AG150="ΔΥΤΙΚΗΣ ΑΧΑΪΑΣ",AF150,0)</f>
        <v>22.625</v>
      </c>
      <c r="AK150" s="16">
        <f>AH150+IF(R150="ΑΙΓΙΑΛΕΙΑΣ",4,0)+IF(T150="ΑΙΓΙΑΛΕΙΑΣ",10,0)+IF(AE150="ΑΙΓΙΑΛΕΙΑΣ",AD150,0)+IF(AG150="ΑΙΓΙΑΛΕΙΑΣ",AF150,0)</f>
        <v>22.625</v>
      </c>
      <c r="AL150" s="16">
        <f>AH150+IF(R150="ΕΡΥΜΑΝΘΟΥ",4,0)+IF(T150="ΕΡΥΜΑΝΘΟΥ",10,0)+IF(AE150="ΕΡΥΜΑΝΘΟΥ",AD150,0)+IF(AG150="ΕΡΥΜΑΝΘΟΥ",AF150,0)</f>
        <v>22.625</v>
      </c>
      <c r="AM150" s="16">
        <f>AH150+IF(R150="ΚΑΛΑΒΡΥΤΩΝ",4,0)+IF(T150="ΚΑΛΑΒΡΥΤΩΝ",10,0)+IF(AE150="ΚΑΛΑΒΡΥΤΩΝ",AD150,0)+IF(AG150="ΚΑΛΑΒΡΥΤΩΝ",AF150,0)</f>
        <v>22.625</v>
      </c>
    </row>
    <row r="151" spans="1:39">
      <c r="A151" s="15">
        <v>150</v>
      </c>
      <c r="B151" s="9" t="s">
        <v>38</v>
      </c>
      <c r="C151" s="9">
        <v>613299</v>
      </c>
      <c r="D151" s="9" t="s">
        <v>137</v>
      </c>
      <c r="E151" s="9" t="s">
        <v>254</v>
      </c>
      <c r="F151" s="9" t="s">
        <v>59</v>
      </c>
      <c r="G151" s="6">
        <v>12</v>
      </c>
      <c r="H151" s="6">
        <v>4</v>
      </c>
      <c r="I151" s="6">
        <v>20</v>
      </c>
      <c r="J151" s="18">
        <f>G151</f>
        <v>12</v>
      </c>
      <c r="K151" s="2">
        <f>IF(I151&gt;14,H151+1,H151)</f>
        <v>5</v>
      </c>
      <c r="L151" s="2">
        <f>J151+K151/12</f>
        <v>12.416666666666666</v>
      </c>
      <c r="M151" s="2">
        <f>TRUNC((IF(L151&gt;20,(L151-20)*2+10+15,(IF(L151&gt;10,(L151-10)*1.5+10,L151*1)))),3)</f>
        <v>13.625</v>
      </c>
      <c r="N151" s="6">
        <v>13.625</v>
      </c>
      <c r="O151" s="9">
        <v>4</v>
      </c>
      <c r="P151" s="9">
        <v>5</v>
      </c>
      <c r="Q151" s="9">
        <v>4</v>
      </c>
      <c r="R151" s="9" t="s">
        <v>47</v>
      </c>
      <c r="S151" s="9">
        <v>10</v>
      </c>
      <c r="T151" s="9" t="s">
        <v>47</v>
      </c>
      <c r="U151" s="15"/>
      <c r="V151" s="15"/>
      <c r="W151" s="15"/>
      <c r="X151" s="15"/>
      <c r="Y151" s="15"/>
      <c r="Z151" s="9">
        <v>22.625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16">
        <f>N151+O151+P151+AA151+AB151+AC151</f>
        <v>22.625</v>
      </c>
      <c r="AI151" s="16">
        <f>AH151+IF(R151="ΠΑΤΡΕΩΝ",4,0)+IF(T151="ΠΑΤΡΕΩΝ",10,0)+IF(AE151="ΠΑΤΡΕΩΝ",AD151,0)+IF(AG151="ΠΑΤΡΕΩΝ",AF151,0)</f>
        <v>36.625</v>
      </c>
      <c r="AJ151" s="16">
        <f>AH151+IF(R151="ΔΥΤΙΚΗΣ ΑΧΑΪΑΣ",4,0)+IF(T151="ΔΥΤΙΚΗΣ ΑΧΑΪΑΣ",10,0)+IF(AE151="ΔΥΤΙΚΗΣ ΑΧΑΪΑΣ",AD151,0)+IF(AG151="ΔΥΤΙΚΗΣ ΑΧΑΪΑΣ",AF151,0)</f>
        <v>22.625</v>
      </c>
      <c r="AK151" s="16">
        <f>AH151+IF(R151="ΑΙΓΙΑΛΕΙΑΣ",4,0)+IF(T151="ΑΙΓΙΑΛΕΙΑΣ",10,0)+IF(AE151="ΑΙΓΙΑΛΕΙΑΣ",AD151,0)+IF(AG151="ΑΙΓΙΑΛΕΙΑΣ",AF151,0)</f>
        <v>22.625</v>
      </c>
      <c r="AL151" s="16">
        <f>AH151+IF(R151="ΕΡΥΜΑΝΘΟΥ",4,0)+IF(T151="ΕΡΥΜΑΝΘΟΥ",10,0)+IF(AE151="ΕΡΥΜΑΝΘΟΥ",AD151,0)+IF(AG151="ΕΡΥΜΑΝΘΟΥ",AF151,0)</f>
        <v>22.625</v>
      </c>
      <c r="AM151" s="16">
        <f>AH151+IF(R151="ΚΑΛΑΒΡΥΤΩΝ",4,0)+IF(T151="ΚΑΛΑΒΡΥΤΩΝ",10,0)+IF(AE151="ΚΑΛΑΒΡΥΤΩΝ",AD151,0)+IF(AG151="ΚΑΛΑΒΡΥΤΩΝ",AF151,0)</f>
        <v>22.625</v>
      </c>
    </row>
    <row r="152" spans="1:39">
      <c r="A152" s="15">
        <v>151</v>
      </c>
      <c r="B152" s="9" t="s">
        <v>38</v>
      </c>
      <c r="C152" s="9">
        <v>600803</v>
      </c>
      <c r="D152" s="9" t="s">
        <v>311</v>
      </c>
      <c r="E152" s="9" t="s">
        <v>55</v>
      </c>
      <c r="F152" s="9" t="s">
        <v>108</v>
      </c>
      <c r="G152" s="6">
        <v>17</v>
      </c>
      <c r="H152" s="6">
        <v>0</v>
      </c>
      <c r="I152" s="6">
        <v>11</v>
      </c>
      <c r="J152" s="18">
        <f>G152</f>
        <v>17</v>
      </c>
      <c r="K152" s="2">
        <f>IF(I152&gt;14,H152+1,H152)</f>
        <v>0</v>
      </c>
      <c r="L152" s="2">
        <f>J152+K152/12</f>
        <v>17</v>
      </c>
      <c r="M152" s="2">
        <f>TRUNC((IF(L152&gt;20,(L152-20)*2+10+15,(IF(L152&gt;10,(L152-10)*1.5+10,L152*1)))),3)</f>
        <v>20.5</v>
      </c>
      <c r="N152" s="6">
        <v>20.5</v>
      </c>
      <c r="O152" s="9">
        <v>0</v>
      </c>
      <c r="P152" s="9">
        <v>0</v>
      </c>
      <c r="Q152" s="9">
        <v>4</v>
      </c>
      <c r="R152" s="9" t="s">
        <v>47</v>
      </c>
      <c r="S152" s="9">
        <v>0</v>
      </c>
      <c r="T152" s="9">
        <v>0</v>
      </c>
      <c r="U152" s="15"/>
      <c r="V152" s="15"/>
      <c r="W152" s="15"/>
      <c r="X152" s="15"/>
      <c r="Y152" s="15"/>
      <c r="Z152" s="10">
        <v>20.5</v>
      </c>
      <c r="AA152" s="9">
        <v>2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16">
        <f>N152+O152+P152+AA152+AB152+AC152</f>
        <v>22.5</v>
      </c>
      <c r="AI152" s="16">
        <f>AH152+IF(R152="ΠΑΤΡΕΩΝ",4,0)+IF(T152="ΠΑΤΡΕΩΝ",10,0)+IF(AE152="ΠΑΤΡΕΩΝ",AD152,0)+IF(AG152="ΠΑΤΡΕΩΝ",AF152,0)</f>
        <v>26.5</v>
      </c>
      <c r="AJ152" s="16">
        <f>AH152+IF(R152="ΔΥΤΙΚΗΣ ΑΧΑΪΑΣ",4,0)+IF(T152="ΔΥΤΙΚΗΣ ΑΧΑΪΑΣ",10,0)+IF(AE152="ΔΥΤΙΚΗΣ ΑΧΑΪΑΣ",AD152,0)+IF(AG152="ΔΥΤΙΚΗΣ ΑΧΑΪΑΣ",AF152,0)</f>
        <v>22.5</v>
      </c>
      <c r="AK152" s="16">
        <f>AH152+IF(R152="ΑΙΓΙΑΛΕΙΑΣ",4,0)+IF(T152="ΑΙΓΙΑΛΕΙΑΣ",10,0)+IF(AE152="ΑΙΓΙΑΛΕΙΑΣ",AD152,0)+IF(AG152="ΑΙΓΙΑΛΕΙΑΣ",AF152,0)</f>
        <v>22.5</v>
      </c>
      <c r="AL152" s="16">
        <f>AH152+IF(R152="ΕΡΥΜΑΝΘΟΥ",4,0)+IF(T152="ΕΡΥΜΑΝΘΟΥ",10,0)+IF(AE152="ΕΡΥΜΑΝΘΟΥ",AD152,0)+IF(AG152="ΕΡΥΜΑΝΘΟΥ",AF152,0)</f>
        <v>22.5</v>
      </c>
      <c r="AM152" s="16">
        <f>AH152+IF(R152="ΚΑΛΑΒΡΥΤΩΝ",4,0)+IF(T152="ΚΑΛΑΒΡΥΤΩΝ",10,0)+IF(AE152="ΚΑΛΑΒΡΥΤΩΝ",AD152,0)+IF(AG152="ΚΑΛΑΒΡΥΤΩΝ",AF152,0)</f>
        <v>22.5</v>
      </c>
    </row>
    <row r="153" spans="1:39">
      <c r="A153" s="15">
        <v>152</v>
      </c>
      <c r="B153" s="9" t="s">
        <v>38</v>
      </c>
      <c r="C153" s="9">
        <v>701756</v>
      </c>
      <c r="D153" s="9" t="s">
        <v>246</v>
      </c>
      <c r="E153" s="9" t="s">
        <v>247</v>
      </c>
      <c r="F153" s="9" t="s">
        <v>106</v>
      </c>
      <c r="G153" s="6">
        <v>6</v>
      </c>
      <c r="H153" s="6">
        <v>11</v>
      </c>
      <c r="I153" s="6">
        <v>4</v>
      </c>
      <c r="J153" s="18">
        <f>G153</f>
        <v>6</v>
      </c>
      <c r="K153" s="2">
        <f>IF(I153&gt;14,H153+1,H153)</f>
        <v>11</v>
      </c>
      <c r="L153" s="2">
        <f>J153+K153/12</f>
        <v>6.916666666666667</v>
      </c>
      <c r="M153" s="2">
        <f>TRUNC((IF(L153&gt;20,(L153-20)*2+10+15,(IF(L153&gt;10,(L153-10)*1.5+10,L153*1)))),3)</f>
        <v>6.9160000000000004</v>
      </c>
      <c r="N153" s="6">
        <v>6.92</v>
      </c>
      <c r="O153" s="9">
        <v>4</v>
      </c>
      <c r="P153" s="9">
        <v>11</v>
      </c>
      <c r="Q153" s="9">
        <v>4</v>
      </c>
      <c r="R153" s="9" t="s">
        <v>47</v>
      </c>
      <c r="S153" s="9">
        <v>10</v>
      </c>
      <c r="T153" s="9" t="s">
        <v>47</v>
      </c>
      <c r="U153" s="15"/>
      <c r="V153" s="15"/>
      <c r="W153" s="15"/>
      <c r="X153" s="15"/>
      <c r="Y153" s="15"/>
      <c r="Z153" s="10">
        <v>30.75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16">
        <f>N153+O153+P153+AA153+AB153+AC153</f>
        <v>21.92</v>
      </c>
      <c r="AI153" s="16">
        <f>AH153+IF(R153="ΠΑΤΡΕΩΝ",4,0)+IF(T153="ΠΑΤΡΕΩΝ",10,0)+IF(AE153="ΠΑΤΡΕΩΝ",AD153,0)+IF(AG153="ΠΑΤΡΕΩΝ",AF153,0)</f>
        <v>35.92</v>
      </c>
      <c r="AJ153" s="16">
        <f>AH153+IF(R153="ΔΥΤΙΚΗΣ ΑΧΑΪΑΣ",4,0)+IF(T153="ΔΥΤΙΚΗΣ ΑΧΑΪΑΣ",10,0)+IF(AE153="ΔΥΤΙΚΗΣ ΑΧΑΪΑΣ",AD153,0)+IF(AG153="ΔΥΤΙΚΗΣ ΑΧΑΪΑΣ",AF153,0)</f>
        <v>21.92</v>
      </c>
      <c r="AK153" s="16">
        <f>AH153+IF(R153="ΑΙΓΙΑΛΕΙΑΣ",4,0)+IF(T153="ΑΙΓΙΑΛΕΙΑΣ",10,0)+IF(AE153="ΑΙΓΙΑΛΕΙΑΣ",AD153,0)+IF(AG153="ΑΙΓΙΑΛΕΙΑΣ",AF153,0)</f>
        <v>21.92</v>
      </c>
      <c r="AL153" s="16">
        <f>AH153+IF(R153="ΕΡΥΜΑΝΘΟΥ",4,0)+IF(T153="ΕΡΥΜΑΝΘΟΥ",10,0)+IF(AE153="ΕΡΥΜΑΝΘΟΥ",AD153,0)+IF(AG153="ΕΡΥΜΑΝΘΟΥ",AF153,0)</f>
        <v>21.92</v>
      </c>
      <c r="AM153" s="16">
        <f>AH153+IF(R153="ΚΑΛΑΒΡΥΤΩΝ",4,0)+IF(T153="ΚΑΛΑΒΡΥΤΩΝ",10,0)+IF(AE153="ΚΑΛΑΒΡΥΤΩΝ",AD153,0)+IF(AG153="ΚΑΛΑΒΡΥΤΩΝ",AF153,0)</f>
        <v>21.92</v>
      </c>
    </row>
    <row r="154" spans="1:39">
      <c r="A154" s="15">
        <v>153</v>
      </c>
      <c r="B154" s="9" t="s">
        <v>38</v>
      </c>
      <c r="C154" s="9">
        <v>616993</v>
      </c>
      <c r="D154" s="9" t="s">
        <v>403</v>
      </c>
      <c r="E154" s="9" t="s">
        <v>404</v>
      </c>
      <c r="F154" s="9" t="s">
        <v>175</v>
      </c>
      <c r="G154" s="6">
        <v>11</v>
      </c>
      <c r="H154" s="6">
        <v>10</v>
      </c>
      <c r="I154" s="6">
        <v>19</v>
      </c>
      <c r="J154" s="18">
        <f>G154</f>
        <v>11</v>
      </c>
      <c r="K154" s="2">
        <f>IF(I154&gt;14,H154+1,H154)</f>
        <v>11</v>
      </c>
      <c r="L154" s="2">
        <f>J154+K154/12</f>
        <v>11.916666666666666</v>
      </c>
      <c r="M154" s="2">
        <f>TRUNC((IF(L154&gt;20,(L154-20)*2+10+15,(IF(L154&gt;10,(L154-10)*1.5+10,L154*1)))),3)</f>
        <v>12.875</v>
      </c>
      <c r="N154" s="6">
        <v>12.875</v>
      </c>
      <c r="O154" s="9">
        <v>4</v>
      </c>
      <c r="P154" s="9">
        <v>5</v>
      </c>
      <c r="Q154" s="9">
        <v>4</v>
      </c>
      <c r="R154" s="9" t="s">
        <v>47</v>
      </c>
      <c r="S154" s="9">
        <v>10</v>
      </c>
      <c r="T154" s="9" t="s">
        <v>47</v>
      </c>
      <c r="U154" s="15"/>
      <c r="V154" s="15"/>
      <c r="W154" s="15"/>
      <c r="X154" s="15"/>
      <c r="Y154" s="15"/>
      <c r="Z154" s="10">
        <v>21.875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16">
        <f>N154+O154+P154+AA154+AB154+AC154</f>
        <v>21.875</v>
      </c>
      <c r="AI154" s="16">
        <f>AH154+IF(R154="ΠΑΤΡΕΩΝ",4,0)+IF(T154="ΠΑΤΡΕΩΝ",10,0)+IF(AE154="ΠΑΤΡΕΩΝ",AD154,0)+IF(AG154="ΠΑΤΡΕΩΝ",AF154,0)</f>
        <v>35.875</v>
      </c>
      <c r="AJ154" s="16">
        <f>AH154+IF(R154="ΔΥΤΙΚΗΣ ΑΧΑΪΑΣ",4,0)+IF(T154="ΔΥΤΙΚΗΣ ΑΧΑΪΑΣ",10,0)+IF(AE154="ΔΥΤΙΚΗΣ ΑΧΑΪΑΣ",AD154,0)+IF(AG154="ΔΥΤΙΚΗΣ ΑΧΑΪΑΣ",AF154,0)</f>
        <v>21.875</v>
      </c>
      <c r="AK154" s="16">
        <f>AH154+IF(R154="ΑΙΓΙΑΛΕΙΑΣ",4,0)+IF(T154="ΑΙΓΙΑΛΕΙΑΣ",10,0)+IF(AE154="ΑΙΓΙΑΛΕΙΑΣ",AD154,0)+IF(AG154="ΑΙΓΙΑΛΕΙΑΣ",AF154,0)</f>
        <v>21.875</v>
      </c>
      <c r="AL154" s="16">
        <f>AH154+IF(R154="ΕΡΥΜΑΝΘΟΥ",4,0)+IF(T154="ΕΡΥΜΑΝΘΟΥ",10,0)+IF(AE154="ΕΡΥΜΑΝΘΟΥ",AD154,0)+IF(AG154="ΕΡΥΜΑΝΘΟΥ",AF154,0)</f>
        <v>21.875</v>
      </c>
      <c r="AM154" s="16">
        <f>AH154+IF(R154="ΚΑΛΑΒΡΥΤΩΝ",4,0)+IF(T154="ΚΑΛΑΒΡΥΤΩΝ",10,0)+IF(AE154="ΚΑΛΑΒΡΥΤΩΝ",AD154,0)+IF(AG154="ΚΑΛΑΒΡΥΤΩΝ",AF154,0)</f>
        <v>21.875</v>
      </c>
    </row>
    <row r="155" spans="1:39">
      <c r="A155" s="15">
        <v>154</v>
      </c>
      <c r="B155" s="9" t="s">
        <v>38</v>
      </c>
      <c r="C155" s="9">
        <v>620405</v>
      </c>
      <c r="D155" s="9" t="s">
        <v>305</v>
      </c>
      <c r="E155" s="9" t="s">
        <v>306</v>
      </c>
      <c r="F155" s="9" t="s">
        <v>175</v>
      </c>
      <c r="G155" s="6">
        <v>10</v>
      </c>
      <c r="H155" s="6">
        <v>5</v>
      </c>
      <c r="I155" s="6">
        <v>1</v>
      </c>
      <c r="J155" s="18">
        <f>G155</f>
        <v>10</v>
      </c>
      <c r="K155" s="2">
        <f>IF(I155&gt;14,H155+1,H155)</f>
        <v>5</v>
      </c>
      <c r="L155" s="2">
        <f>J155+K155/12</f>
        <v>10.416666666666666</v>
      </c>
      <c r="M155" s="2">
        <f>TRUNC((IF(L155&gt;20,(L155-20)*2+10+15,(IF(L155&gt;10,(L155-10)*1.5+10,L155*1)))),3)</f>
        <v>10.625</v>
      </c>
      <c r="N155" s="6">
        <v>10.625</v>
      </c>
      <c r="O155" s="9">
        <v>4</v>
      </c>
      <c r="P155" s="9">
        <v>5</v>
      </c>
      <c r="Q155" s="9">
        <v>4</v>
      </c>
      <c r="R155" s="9" t="s">
        <v>47</v>
      </c>
      <c r="S155" s="9">
        <v>10</v>
      </c>
      <c r="T155" s="9" t="s">
        <v>47</v>
      </c>
      <c r="U155" s="15"/>
      <c r="V155" s="15"/>
      <c r="W155" s="15"/>
      <c r="X155" s="15"/>
      <c r="Y155" s="15"/>
      <c r="Z155" s="10">
        <v>19.416</v>
      </c>
      <c r="AA155" s="9">
        <v>2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16">
        <f>N155+O155+P155+AA155+AB155+AC155</f>
        <v>21.625</v>
      </c>
      <c r="AI155" s="16">
        <f>AH155+IF(R155="ΠΑΤΡΕΩΝ",4,0)+IF(T155="ΠΑΤΡΕΩΝ",10,0)+IF(AE155="ΠΑΤΡΕΩΝ",AD155,0)+IF(AG155="ΠΑΤΡΕΩΝ",AF155,0)</f>
        <v>35.625</v>
      </c>
      <c r="AJ155" s="16">
        <f>AH155+IF(R155="ΔΥΤΙΚΗΣ ΑΧΑΪΑΣ",4,0)+IF(T155="ΔΥΤΙΚΗΣ ΑΧΑΪΑΣ",10,0)+IF(AE155="ΔΥΤΙΚΗΣ ΑΧΑΪΑΣ",AD155,0)+IF(AG155="ΔΥΤΙΚΗΣ ΑΧΑΪΑΣ",AF155,0)</f>
        <v>21.625</v>
      </c>
      <c r="AK155" s="16">
        <f>AH155+IF(R155="ΑΙΓΙΑΛΕΙΑΣ",4,0)+IF(T155="ΑΙΓΙΑΛΕΙΑΣ",10,0)+IF(AE155="ΑΙΓΙΑΛΕΙΑΣ",AD155,0)+IF(AG155="ΑΙΓΙΑΛΕΙΑΣ",AF155,0)</f>
        <v>21.625</v>
      </c>
      <c r="AL155" s="16">
        <f>AH155+IF(R155="ΕΡΥΜΑΝΘΟΥ",4,0)+IF(T155="ΕΡΥΜΑΝΘΟΥ",10,0)+IF(AE155="ΕΡΥΜΑΝΘΟΥ",AD155,0)+IF(AG155="ΕΡΥΜΑΝΘΟΥ",AF155,0)</f>
        <v>21.625</v>
      </c>
      <c r="AM155" s="16">
        <f>AH155+IF(R155="ΚΑΛΑΒΡΥΤΩΝ",4,0)+IF(T155="ΚΑΛΑΒΡΥΤΩΝ",10,0)+IF(AE155="ΚΑΛΑΒΡΥΤΩΝ",AD155,0)+IF(AG155="ΚΑΛΑΒΡΥΤΩΝ",AF155,0)</f>
        <v>21.625</v>
      </c>
    </row>
    <row r="156" spans="1:39">
      <c r="A156" s="15">
        <v>155</v>
      </c>
      <c r="B156" s="9" t="s">
        <v>38</v>
      </c>
      <c r="C156" s="9">
        <v>614972</v>
      </c>
      <c r="D156" s="9" t="s">
        <v>107</v>
      </c>
      <c r="E156" s="9" t="s">
        <v>59</v>
      </c>
      <c r="F156" s="9" t="s">
        <v>108</v>
      </c>
      <c r="G156" s="6">
        <v>11</v>
      </c>
      <c r="H156" s="6">
        <v>5</v>
      </c>
      <c r="I156" s="6">
        <v>15</v>
      </c>
      <c r="J156" s="18">
        <f>G156</f>
        <v>11</v>
      </c>
      <c r="K156" s="2">
        <f>IF(I156&gt;14,H156+1,H156)</f>
        <v>6</v>
      </c>
      <c r="L156" s="2">
        <f>J156+K156/12</f>
        <v>11.5</v>
      </c>
      <c r="M156" s="2">
        <f>TRUNC((IF(L156&gt;20,(L156-20)*2+10+15,(IF(L156&gt;10,(L156-10)*1.5+10,L156*1)))),3)</f>
        <v>12.25</v>
      </c>
      <c r="N156" s="6">
        <v>12.25</v>
      </c>
      <c r="O156" s="9">
        <v>4</v>
      </c>
      <c r="P156" s="9">
        <v>5</v>
      </c>
      <c r="Q156" s="9">
        <v>0</v>
      </c>
      <c r="R156" s="9">
        <v>0</v>
      </c>
      <c r="S156" s="9">
        <v>10</v>
      </c>
      <c r="T156" s="9" t="s">
        <v>47</v>
      </c>
      <c r="U156" s="15"/>
      <c r="V156" s="15"/>
      <c r="W156" s="15"/>
      <c r="X156" s="15"/>
      <c r="Y156" s="15"/>
      <c r="Z156" s="10">
        <v>21.125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16">
        <f>N156+O156+P156+AA156+AB156+AC156</f>
        <v>21.25</v>
      </c>
      <c r="AI156" s="16">
        <f>AH156+IF(R156="ΠΑΤΡΕΩΝ",4,0)+IF(T156="ΠΑΤΡΕΩΝ",10,0)+IF(AE156="ΠΑΤΡΕΩΝ",AD156,0)+IF(AG156="ΠΑΤΡΕΩΝ",AF156,0)</f>
        <v>31.25</v>
      </c>
      <c r="AJ156" s="16">
        <f>AH156+IF(R156="ΔΥΤΙΚΗΣ ΑΧΑΪΑΣ",4,0)+IF(T156="ΔΥΤΙΚΗΣ ΑΧΑΪΑΣ",10,0)+IF(AE156="ΔΥΤΙΚΗΣ ΑΧΑΪΑΣ",AD156,0)+IF(AG156="ΔΥΤΙΚΗΣ ΑΧΑΪΑΣ",AF156,0)</f>
        <v>21.25</v>
      </c>
      <c r="AK156" s="16">
        <f>AH156+IF(R156="ΑΙΓΙΑΛΕΙΑΣ",4,0)+IF(T156="ΑΙΓΙΑΛΕΙΑΣ",10,0)+IF(AE156="ΑΙΓΙΑΛΕΙΑΣ",AD156,0)+IF(AG156="ΑΙΓΙΑΛΕΙΑΣ",AF156,0)</f>
        <v>21.25</v>
      </c>
      <c r="AL156" s="16">
        <f>AH156+IF(R156="ΕΡΥΜΑΝΘΟΥ",4,0)+IF(T156="ΕΡΥΜΑΝΘΟΥ",10,0)+IF(AE156="ΕΡΥΜΑΝΘΟΥ",AD156,0)+IF(AG156="ΕΡΥΜΑΝΘΟΥ",AF156,0)</f>
        <v>21.25</v>
      </c>
      <c r="AM156" s="16">
        <f>AH156+IF(R156="ΚΑΛΑΒΡΥΤΩΝ",4,0)+IF(T156="ΚΑΛΑΒΡΥΤΩΝ",10,0)+IF(AE156="ΚΑΛΑΒΡΥΤΩΝ",AD156,0)+IF(AG156="ΚΑΛΑΒΡΥΤΩΝ",AF156,0)</f>
        <v>21.25</v>
      </c>
    </row>
    <row r="157" spans="1:39">
      <c r="A157" s="15">
        <v>156</v>
      </c>
      <c r="B157" s="15" t="s">
        <v>38</v>
      </c>
      <c r="C157" s="15">
        <v>616886</v>
      </c>
      <c r="D157" s="15" t="s">
        <v>85</v>
      </c>
      <c r="E157" s="15" t="s">
        <v>86</v>
      </c>
      <c r="F157" s="15"/>
      <c r="G157" s="23">
        <v>11</v>
      </c>
      <c r="H157" s="23">
        <v>4</v>
      </c>
      <c r="I157" s="23">
        <v>25</v>
      </c>
      <c r="J157" s="23">
        <f>G157</f>
        <v>11</v>
      </c>
      <c r="K157" s="1">
        <f>IF(I157&gt;14,H157+1,H157)</f>
        <v>5</v>
      </c>
      <c r="L157" s="1">
        <f>J157+K157/12</f>
        <v>11.416666666666666</v>
      </c>
      <c r="M157" s="2">
        <f>TRUNC((IF(L157&gt;20,(L157-20)*2+10+15,(IF(L157&gt;10,(L157-10)*1.5+10,L157*1)))),3)</f>
        <v>12.125</v>
      </c>
      <c r="N157" s="17">
        <v>12.13</v>
      </c>
      <c r="O157" s="15">
        <v>4</v>
      </c>
      <c r="P157" s="15">
        <v>5</v>
      </c>
      <c r="Q157" s="15">
        <v>0</v>
      </c>
      <c r="R157" s="15">
        <v>0</v>
      </c>
      <c r="S157" s="15">
        <v>10</v>
      </c>
      <c r="T157" s="15" t="s">
        <v>47</v>
      </c>
      <c r="U157" s="15"/>
      <c r="V157" s="15"/>
      <c r="W157" s="15"/>
      <c r="X157" s="15"/>
      <c r="Y157" s="15"/>
      <c r="Z157" s="15"/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15">
        <v>0</v>
      </c>
      <c r="AH157" s="16">
        <f>N157+O157+P157+AA157+AB157+AC157</f>
        <v>21.130000000000003</v>
      </c>
      <c r="AI157" s="15"/>
      <c r="AJ157" s="15"/>
      <c r="AK157" s="15"/>
      <c r="AL157" s="15"/>
      <c r="AM157" s="15"/>
    </row>
    <row r="158" spans="1:39">
      <c r="A158" s="15">
        <v>157</v>
      </c>
      <c r="B158" s="9" t="s">
        <v>38</v>
      </c>
      <c r="C158" s="9">
        <v>598486</v>
      </c>
      <c r="D158" s="9" t="s">
        <v>217</v>
      </c>
      <c r="E158" s="9" t="s">
        <v>55</v>
      </c>
      <c r="F158" s="9" t="s">
        <v>59</v>
      </c>
      <c r="G158" s="6">
        <v>17</v>
      </c>
      <c r="H158" s="6">
        <v>2</v>
      </c>
      <c r="I158" s="6">
        <v>29</v>
      </c>
      <c r="J158" s="18">
        <f>G158</f>
        <v>17</v>
      </c>
      <c r="K158" s="2">
        <f>IF(I158&gt;14,H158+1,H158)</f>
        <v>3</v>
      </c>
      <c r="L158" s="2">
        <f>J158+K158/12</f>
        <v>17.25</v>
      </c>
      <c r="M158" s="2">
        <f>TRUNC((IF(L158&gt;20,(L158-20)*2+10+15,(IF(L158&gt;10,(L158-10)*1.5+10,L158*1)))),3)</f>
        <v>20.875</v>
      </c>
      <c r="N158" s="6">
        <v>20.875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15"/>
      <c r="V158" s="15"/>
      <c r="W158" s="15"/>
      <c r="X158" s="15"/>
      <c r="Y158" s="15"/>
      <c r="Z158" s="10">
        <v>20.875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16">
        <f>N158+O158+P158+AA158+AB158+AC158</f>
        <v>20.875</v>
      </c>
      <c r="AI158" s="16">
        <f>AH158+IF(R158="ΠΑΤΡΕΩΝ",4,0)+IF(T158="ΠΑΤΡΕΩΝ",10,0)+IF(AE158="ΠΑΤΡΕΩΝ",AD158,0)+IF(AG158="ΠΑΤΡΕΩΝ",AF158,0)</f>
        <v>20.875</v>
      </c>
      <c r="AJ158" s="16">
        <f>AH158+IF(R158="ΔΥΤΙΚΗΣ ΑΧΑΪΑΣ",4,0)+IF(T158="ΔΥΤΙΚΗΣ ΑΧΑΪΑΣ",10,0)+IF(AE158="ΔΥΤΙΚΗΣ ΑΧΑΪΑΣ",AD158,0)+IF(AG158="ΔΥΤΙΚΗΣ ΑΧΑΪΑΣ",AF158,0)</f>
        <v>20.875</v>
      </c>
      <c r="AK158" s="16">
        <f>AH158+IF(R158="ΑΙΓΙΑΛΕΙΑΣ",4,0)+IF(T158="ΑΙΓΙΑΛΕΙΑΣ",10,0)+IF(AE158="ΑΙΓΙΑΛΕΙΑΣ",AD158,0)+IF(AG158="ΑΙΓΙΑΛΕΙΑΣ",AF158,0)</f>
        <v>20.875</v>
      </c>
      <c r="AL158" s="16">
        <f>AH158+IF(R158="ΕΡΥΜΑΝΘΟΥ",4,0)+IF(T158="ΕΡΥΜΑΝΘΟΥ",10,0)+IF(AE158="ΕΡΥΜΑΝΘΟΥ",AD158,0)+IF(AG158="ΕΡΥΜΑΝΘΟΥ",AF158,0)</f>
        <v>20.875</v>
      </c>
      <c r="AM158" s="16">
        <f>AH158+IF(R158="ΚΑΛΑΒΡΥΤΩΝ",4,0)+IF(T158="ΚΑΛΑΒΡΥΤΩΝ",10,0)+IF(AE158="ΚΑΛΑΒΡΥΤΩΝ",AD158,0)+IF(AG158="ΚΑΛΑΒΡΥΤΩΝ",AF158,0)</f>
        <v>20.875</v>
      </c>
    </row>
    <row r="159" spans="1:39">
      <c r="A159" s="15">
        <v>158</v>
      </c>
      <c r="B159" s="9" t="s">
        <v>38</v>
      </c>
      <c r="C159" s="9">
        <v>605254</v>
      </c>
      <c r="D159" s="9" t="s">
        <v>354</v>
      </c>
      <c r="E159" s="9" t="s">
        <v>40</v>
      </c>
      <c r="F159" s="9" t="s">
        <v>53</v>
      </c>
      <c r="G159" s="6">
        <v>14</v>
      </c>
      <c r="H159" s="6">
        <v>7</v>
      </c>
      <c r="I159" s="6">
        <v>2</v>
      </c>
      <c r="J159" s="18">
        <f>G159</f>
        <v>14</v>
      </c>
      <c r="K159" s="2">
        <f>IF(I159&gt;14,H159+1,H159)</f>
        <v>7</v>
      </c>
      <c r="L159" s="2">
        <f>J159+K159/12</f>
        <v>14.583333333333334</v>
      </c>
      <c r="M159" s="2">
        <f>TRUNC((IF(L159&gt;20,(L159-20)*2+10+15,(IF(L159&gt;10,(L159-10)*1.5+10,L159*1)))),3)</f>
        <v>16.875</v>
      </c>
      <c r="N159" s="6">
        <v>16.875</v>
      </c>
      <c r="O159" s="9">
        <v>4</v>
      </c>
      <c r="P159" s="9">
        <v>0</v>
      </c>
      <c r="Q159" s="9">
        <v>0</v>
      </c>
      <c r="R159" s="9">
        <v>0</v>
      </c>
      <c r="S159" s="9">
        <v>10</v>
      </c>
      <c r="T159" s="9" t="s">
        <v>47</v>
      </c>
      <c r="U159" s="15"/>
      <c r="V159" s="15"/>
      <c r="W159" s="15"/>
      <c r="X159" s="15"/>
      <c r="Y159" s="15"/>
      <c r="Z159" s="10">
        <v>20.875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16">
        <f>N159+O159+P159+AA159+AB159+AC159</f>
        <v>20.875</v>
      </c>
      <c r="AI159" s="16">
        <f>AH159+IF(R159="ΠΑΤΡΕΩΝ",4,0)+IF(T159="ΠΑΤΡΕΩΝ",10,0)+IF(AE159="ΠΑΤΡΕΩΝ",AD159,0)+IF(AG159="ΠΑΤΡΕΩΝ",AF159,0)</f>
        <v>30.875</v>
      </c>
      <c r="AJ159" s="16">
        <f>AH159+IF(R159="ΔΥΤΙΚΗΣ ΑΧΑΪΑΣ",4,0)+IF(T159="ΔΥΤΙΚΗΣ ΑΧΑΪΑΣ",10,0)+IF(AE159="ΔΥΤΙΚΗΣ ΑΧΑΪΑΣ",AD159,0)+IF(AG159="ΔΥΤΙΚΗΣ ΑΧΑΪΑΣ",AF159,0)</f>
        <v>20.875</v>
      </c>
      <c r="AK159" s="16">
        <f>AH159+IF(R159="ΑΙΓΙΑΛΕΙΑΣ",4,0)+IF(T159="ΑΙΓΙΑΛΕΙΑΣ",10,0)+IF(AE159="ΑΙΓΙΑΛΕΙΑΣ",AD159,0)+IF(AG159="ΑΙΓΙΑΛΕΙΑΣ",AF159,0)</f>
        <v>20.875</v>
      </c>
      <c r="AL159" s="16">
        <f>AH159+IF(R159="ΕΡΥΜΑΝΘΟΥ",4,0)+IF(T159="ΕΡΥΜΑΝΘΟΥ",10,0)+IF(AE159="ΕΡΥΜΑΝΘΟΥ",AD159,0)+IF(AG159="ΕΡΥΜΑΝΘΟΥ",AF159,0)</f>
        <v>20.875</v>
      </c>
      <c r="AM159" s="16">
        <f>AH159+IF(R159="ΚΑΛΑΒΡΥΤΩΝ",4,0)+IF(T159="ΚΑΛΑΒΡΥΤΩΝ",10,0)+IF(AE159="ΚΑΛΑΒΡΥΤΩΝ",AD159,0)+IF(AG159="ΚΑΛΑΒΡΥΤΩΝ",AF159,0)</f>
        <v>20.875</v>
      </c>
    </row>
    <row r="160" spans="1:39">
      <c r="A160" s="15">
        <v>159</v>
      </c>
      <c r="B160" s="9" t="s">
        <v>38</v>
      </c>
      <c r="C160" s="9">
        <v>617358</v>
      </c>
      <c r="D160" s="9" t="s">
        <v>116</v>
      </c>
      <c r="E160" s="9" t="s">
        <v>117</v>
      </c>
      <c r="F160" s="9" t="s">
        <v>108</v>
      </c>
      <c r="G160" s="6">
        <v>11</v>
      </c>
      <c r="H160" s="6">
        <v>2</v>
      </c>
      <c r="I160" s="6">
        <v>13</v>
      </c>
      <c r="J160" s="18">
        <f>G160</f>
        <v>11</v>
      </c>
      <c r="K160" s="2">
        <f>IF(I160&gt;14,H160+1,H160)</f>
        <v>2</v>
      </c>
      <c r="L160" s="2">
        <f>J160+K160/12</f>
        <v>11.166666666666666</v>
      </c>
      <c r="M160" s="2">
        <f>TRUNC((IF(L160&gt;20,(L160-20)*2+10+15,(IF(L160&gt;10,(L160-10)*1.5+10,L160*1)))),3)</f>
        <v>11.75</v>
      </c>
      <c r="N160" s="6">
        <v>11.75</v>
      </c>
      <c r="O160" s="9">
        <v>4</v>
      </c>
      <c r="P160" s="9">
        <v>5</v>
      </c>
      <c r="Q160" s="9">
        <v>4</v>
      </c>
      <c r="R160" s="9" t="s">
        <v>47</v>
      </c>
      <c r="S160" s="9">
        <v>10</v>
      </c>
      <c r="T160" s="9" t="s">
        <v>47</v>
      </c>
      <c r="U160" s="15"/>
      <c r="V160" s="15"/>
      <c r="W160" s="15"/>
      <c r="X160" s="15"/>
      <c r="Y160" s="15"/>
      <c r="Z160" s="10">
        <v>20.75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16">
        <f>N160+O160+P160+AA160+AB160+AC160</f>
        <v>20.75</v>
      </c>
      <c r="AI160" s="16">
        <f>AH160+IF(R160="ΠΑΤΡΕΩΝ",4,0)+IF(T160="ΠΑΤΡΕΩΝ",10,0)+IF(AE160="ΠΑΤΡΕΩΝ",AD160,0)+IF(AG160="ΠΑΤΡΕΩΝ",AF160,0)</f>
        <v>34.75</v>
      </c>
      <c r="AJ160" s="16">
        <f>AH160+IF(R160="ΔΥΤΙΚΗΣ ΑΧΑΪΑΣ",4,0)+IF(T160="ΔΥΤΙΚΗΣ ΑΧΑΪΑΣ",10,0)+IF(AE160="ΔΥΤΙΚΗΣ ΑΧΑΪΑΣ",AD160,0)+IF(AG160="ΔΥΤΙΚΗΣ ΑΧΑΪΑΣ",AF160,0)</f>
        <v>20.75</v>
      </c>
      <c r="AK160" s="16">
        <f>AH160+IF(R160="ΑΙΓΙΑΛΕΙΑΣ",4,0)+IF(T160="ΑΙΓΙΑΛΕΙΑΣ",10,0)+IF(AE160="ΑΙΓΙΑΛΕΙΑΣ",AD160,0)+IF(AG160="ΑΙΓΙΑΛΕΙΑΣ",AF160,0)</f>
        <v>20.75</v>
      </c>
      <c r="AL160" s="16">
        <f>AH160+IF(R160="ΕΡΥΜΑΝΘΟΥ",4,0)+IF(T160="ΕΡΥΜΑΝΘΟΥ",10,0)+IF(AE160="ΕΡΥΜΑΝΘΟΥ",AD160,0)+IF(AG160="ΕΡΥΜΑΝΘΟΥ",AF160,0)</f>
        <v>20.75</v>
      </c>
      <c r="AM160" s="16">
        <f>AH160+IF(R160="ΚΑΛΑΒΡΥΤΩΝ",4,0)+IF(T160="ΚΑΛΑΒΡΥΤΩΝ",10,0)+IF(AE160="ΚΑΛΑΒΡΥΤΩΝ",AD160,0)+IF(AG160="ΚΑΛΑΒΡΥΤΩΝ",AF160,0)</f>
        <v>20.75</v>
      </c>
    </row>
    <row r="161" spans="1:39">
      <c r="A161" s="15">
        <v>160</v>
      </c>
      <c r="B161" s="15" t="s">
        <v>38</v>
      </c>
      <c r="C161" s="15">
        <v>601857</v>
      </c>
      <c r="D161" s="15" t="s">
        <v>82</v>
      </c>
      <c r="E161" s="15" t="s">
        <v>83</v>
      </c>
      <c r="F161" s="15">
        <v>1</v>
      </c>
      <c r="G161" s="1">
        <v>14</v>
      </c>
      <c r="H161" s="1">
        <v>3</v>
      </c>
      <c r="I161" s="1">
        <v>16</v>
      </c>
      <c r="J161" s="1">
        <f>G161</f>
        <v>14</v>
      </c>
      <c r="K161" s="1">
        <f>IF(I161&gt;14,H161+1,H161)</f>
        <v>4</v>
      </c>
      <c r="L161" s="1">
        <f>J161+K161/12</f>
        <v>14.333333333333334</v>
      </c>
      <c r="M161" s="1">
        <f>TRUNC((IF(L161&gt;20,(L161-20)*2+10+15,(IF(L161&gt;10,(L161-10)*1.5+10,L161*1)))),3)</f>
        <v>16.5</v>
      </c>
      <c r="N161" s="17">
        <v>16.5</v>
      </c>
      <c r="O161" s="15">
        <v>4</v>
      </c>
      <c r="P161" s="15">
        <v>0</v>
      </c>
      <c r="Q161" s="15">
        <v>4</v>
      </c>
      <c r="R161" s="15" t="s">
        <v>47</v>
      </c>
      <c r="S161" s="15">
        <v>10</v>
      </c>
      <c r="T161" s="15" t="s">
        <v>47</v>
      </c>
      <c r="U161" s="15" t="s">
        <v>42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6">
        <f>N161+O161+P161+AA161+AB161+AC161</f>
        <v>20.5</v>
      </c>
      <c r="AI161" s="15">
        <f>AH161+IF(R161="ΠΑΤΡΕΩΝ",4,0)+IF(T161="ΠΑΤΡΕΩΝ",10,0)+IF(AE161="ΠΑΤΡΕΩΝ",AD161,0)+IF(AG161="ΠΑΤΡΕΩΝ",AF161,0)</f>
        <v>34.5</v>
      </c>
      <c r="AJ161" s="15">
        <f>AH161+IF(R161="ΔΥΤΙΚΗΣ ΑΧΑΪΑΣ",4,0)+IF(T161="ΔΥΤΙΚΗΣ ΑΧΑΪΑΣ",10,0)+IF(AE161="ΔΥΤΙΚΗΣ ΑΧΑΪΑΣ",AD161,0)+IF(AG161="ΔΥΤΙΚΗΣ ΑΧΑΪΑΣ",AF161,0)</f>
        <v>20.5</v>
      </c>
      <c r="AK161" s="15">
        <f>AH161+IF(R161="ΑΙΓΙΑΛΕΙΑΣ",4,0)+IF(T161="ΑΙΓΙΑΛΕΙΑΣ",10,0)+IF(AE161="ΑΙΓΙΑΛΕΙΑΣ",AD161,0)+IF(AG161="ΑΙΓΙΑΛΕΙΑΣ",AF161,0)</f>
        <v>20.5</v>
      </c>
      <c r="AL161" s="15">
        <f>AH161+IF(R161="ΕΡΥΜΑΝΘΟΥ",4,0)+IF(T161="ΕΡΥΜΑΝΘΟΥ",10,0)+IF(AE161="ΕΡΥΜΑΝΘΟΥ",AD161,0)+IF(AG161="ΕΡΥΜΑΝΘΟΥ",AF161,0)</f>
        <v>20.5</v>
      </c>
      <c r="AM161" s="15">
        <f>AH161+IF(R161="ΚΑΛΑΒΡΥΤΩΝ",4,0)+IF(T161="ΚΑΛΑΒΡΥΤΩΝ",10,0)+IF(AE161="ΚΑΛΑΒΡΥΤΩΝ",AD161,0)+IF(AG161="ΚΑΛΑΒΡΥΤΩΝ",AF161,0)</f>
        <v>20.5</v>
      </c>
    </row>
    <row r="162" spans="1:39">
      <c r="A162" s="15">
        <v>161</v>
      </c>
      <c r="B162" s="9" t="s">
        <v>38</v>
      </c>
      <c r="C162" s="9">
        <v>607418</v>
      </c>
      <c r="D162" s="9" t="s">
        <v>291</v>
      </c>
      <c r="E162" s="9" t="s">
        <v>292</v>
      </c>
      <c r="F162" s="9" t="s">
        <v>108</v>
      </c>
      <c r="G162" s="9">
        <v>14</v>
      </c>
      <c r="H162" s="9">
        <v>3</v>
      </c>
      <c r="I162" s="9">
        <v>16</v>
      </c>
      <c r="J162" s="2">
        <f>G162</f>
        <v>14</v>
      </c>
      <c r="K162" s="2">
        <f>IF(I162&gt;14,H162+1,H162)</f>
        <v>4</v>
      </c>
      <c r="L162" s="2">
        <f>J162+K162/12</f>
        <v>14.333333333333334</v>
      </c>
      <c r="M162" s="2">
        <f>TRUNC((IF(L162&gt;20,(L162-20)*2+10+15,(IF(L162&gt;10,(L162-10)*1.5+10,L162*1)))),3)</f>
        <v>16.5</v>
      </c>
      <c r="N162" s="6">
        <v>16.5</v>
      </c>
      <c r="O162" s="9">
        <v>4</v>
      </c>
      <c r="P162" s="9">
        <v>0</v>
      </c>
      <c r="Q162" s="9">
        <v>4</v>
      </c>
      <c r="R162" s="9" t="s">
        <v>47</v>
      </c>
      <c r="S162" s="9">
        <v>0</v>
      </c>
      <c r="T162" s="9">
        <v>0</v>
      </c>
      <c r="U162" s="15"/>
      <c r="V162" s="15"/>
      <c r="W162" s="15"/>
      <c r="X162" s="15"/>
      <c r="Y162" s="15"/>
      <c r="Z162" s="10">
        <v>20.5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16">
        <f>N162+O162+P162+AA162+AB162+AC162</f>
        <v>20.5</v>
      </c>
      <c r="AI162" s="16">
        <f>AH162+IF(R162="ΠΑΤΡΕΩΝ",4,0)+IF(T162="ΠΑΤΡΕΩΝ",10,0)+IF(AE162="ΠΑΤΡΕΩΝ",AD162,0)+IF(AG162="ΠΑΤΡΕΩΝ",AF162,0)</f>
        <v>24.5</v>
      </c>
      <c r="AJ162" s="16">
        <f>AH162+IF(R162="ΔΥΤΙΚΗΣ ΑΧΑΪΑΣ",4,0)+IF(T162="ΔΥΤΙΚΗΣ ΑΧΑΪΑΣ",10,0)+IF(AE162="ΔΥΤΙΚΗΣ ΑΧΑΪΑΣ",AD162,0)+IF(AG162="ΔΥΤΙΚΗΣ ΑΧΑΪΑΣ",AF162,0)</f>
        <v>20.5</v>
      </c>
      <c r="AK162" s="16">
        <f>AH162+IF(R162="ΑΙΓΙΑΛΕΙΑΣ",4,0)+IF(T162="ΑΙΓΙΑΛΕΙΑΣ",10,0)+IF(AE162="ΑΙΓΙΑΛΕΙΑΣ",AD162,0)+IF(AG162="ΑΙΓΙΑΛΕΙΑΣ",AF162,0)</f>
        <v>20.5</v>
      </c>
      <c r="AL162" s="16">
        <f>AH162+IF(R162="ΕΡΥΜΑΝΘΟΥ",4,0)+IF(T162="ΕΡΥΜΑΝΘΟΥ",10,0)+IF(AE162="ΕΡΥΜΑΝΘΟΥ",AD162,0)+IF(AG162="ΕΡΥΜΑΝΘΟΥ",AF162,0)</f>
        <v>20.5</v>
      </c>
      <c r="AM162" s="16">
        <f>AH162+IF(R162="ΚΑΛΑΒΡΥΤΩΝ",4,0)+IF(T162="ΚΑΛΑΒΡΥΤΩΝ",10,0)+IF(AE162="ΚΑΛΑΒΡΥΤΩΝ",AD162,0)+IF(AG162="ΚΑΛΑΒΡΥΤΩΝ",AF162,0)</f>
        <v>20.5</v>
      </c>
    </row>
    <row r="163" spans="1:39">
      <c r="A163" s="15">
        <v>162</v>
      </c>
      <c r="B163" s="5" t="s">
        <v>38</v>
      </c>
      <c r="C163" s="5">
        <v>599292</v>
      </c>
      <c r="D163" s="5" t="s">
        <v>216</v>
      </c>
      <c r="E163" s="5" t="s">
        <v>197</v>
      </c>
      <c r="F163" s="5" t="s">
        <v>53</v>
      </c>
      <c r="G163" s="5">
        <v>16</v>
      </c>
      <c r="H163" s="5">
        <v>9</v>
      </c>
      <c r="I163" s="5">
        <v>23</v>
      </c>
      <c r="J163" s="2">
        <f>G163</f>
        <v>16</v>
      </c>
      <c r="K163" s="2">
        <f>IF(I163&gt;14,H163+1,H163)</f>
        <v>10</v>
      </c>
      <c r="L163" s="2">
        <f>J163+K163/12</f>
        <v>16.833333333333332</v>
      </c>
      <c r="M163" s="2">
        <f>TRUNC((IF(L163&gt;20,(L163-20)*2+10+15,(IF(L163&gt;10,(L163-10)*1.5+10,L163*1)))),3)</f>
        <v>20.25</v>
      </c>
      <c r="N163" s="6">
        <v>20.25</v>
      </c>
      <c r="O163" s="6">
        <v>0</v>
      </c>
      <c r="P163" s="6">
        <v>0</v>
      </c>
      <c r="Q163" s="6">
        <v>0</v>
      </c>
      <c r="R163" s="17">
        <v>0</v>
      </c>
      <c r="S163" s="5"/>
      <c r="T163" s="15"/>
      <c r="U163" s="15"/>
      <c r="V163" s="15"/>
      <c r="W163" s="15"/>
      <c r="X163" s="15"/>
      <c r="Y163" s="15"/>
      <c r="Z163" s="7">
        <v>43.25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16">
        <f>N163+O163+P163+AA163+AB163+AC163</f>
        <v>20.25</v>
      </c>
      <c r="AI163" s="16">
        <f>AH163+IF(R163="ΠΑΤΡΕΩΝ",4,0)+IF(T163="ΠΑΤΡΕΩΝ",10,0)+IF(AE163="ΠΑΤΡΕΩΝ",AD163,0)+IF(AG163="ΠΑΤΡΕΩΝ",AF163,0)</f>
        <v>20.25</v>
      </c>
      <c r="AJ163" s="16">
        <f>AH163+IF(R163="ΔΥΤΙΚΗΣ ΑΧΑΪΑΣ",4,0)+IF(T163="ΔΥΤΙΚΗΣ ΑΧΑΪΑΣ",10,0)+IF(AE163="ΔΥΤΙΚΗΣ ΑΧΑΪΑΣ",AD163,0)+IF(AG163="ΔΥΤΙΚΗΣ ΑΧΑΪΑΣ",AF163,0)</f>
        <v>20.25</v>
      </c>
      <c r="AK163" s="16">
        <f>AH163+IF(R163="ΑΙΓΙΑΛΕΙΑΣ",4,0)+IF(T163="ΑΙΓΙΑΛΕΙΑΣ",10,0)+IF(AE163="ΑΙΓΙΑΛΕΙΑΣ",AD163,0)+IF(AG163="ΑΙΓΙΑΛΕΙΑΣ",AF163,0)</f>
        <v>20.25</v>
      </c>
      <c r="AL163" s="16">
        <f>AH163+IF(R163="ΕΡΥΜΑΝΘΟΥ",4,0)+IF(T163="ΕΡΥΜΑΝΘΟΥ",10,0)+IF(AE163="ΕΡΥΜΑΝΘΟΥ",AD163,0)+IF(AG163="ΕΡΥΜΑΝΘΟΥ",AF163,0)</f>
        <v>20.25</v>
      </c>
      <c r="AM163" s="16">
        <f>AH163+IF(R163="ΚΑΛΑΒΡΥΤΩΝ",4,0)+IF(T163="ΚΑΛΑΒΡΥΤΩΝ",10,0)+IF(AE163="ΚΑΛΑΒΡΥΤΩΝ",AD163,0)+IF(AG163="ΚΑΛΑΒΡΥΤΩΝ",AF163,0)</f>
        <v>20.25</v>
      </c>
    </row>
    <row r="164" spans="1:39">
      <c r="A164" s="15">
        <v>163</v>
      </c>
      <c r="B164" s="15" t="s">
        <v>38</v>
      </c>
      <c r="C164" s="15">
        <v>614997</v>
      </c>
      <c r="D164" s="15" t="s">
        <v>66</v>
      </c>
      <c r="E164" s="15" t="s">
        <v>59</v>
      </c>
      <c r="F164" s="15">
        <v>1</v>
      </c>
      <c r="G164" s="1">
        <v>10</v>
      </c>
      <c r="H164" s="1">
        <v>10</v>
      </c>
      <c r="I164" s="1">
        <v>6</v>
      </c>
      <c r="J164" s="1">
        <f>G164</f>
        <v>10</v>
      </c>
      <c r="K164" s="1">
        <f>IF(I164&gt;14,H164+1,H164)</f>
        <v>10</v>
      </c>
      <c r="L164" s="1">
        <f>J164+K164/12</f>
        <v>10.833333333333334</v>
      </c>
      <c r="M164" s="1">
        <f>TRUNC((IF(L164&gt;20,(L164-20)*2+10+15,(IF(L164&gt;10,(L164-10)*1.5+10,L164*1)))),3)</f>
        <v>11.25</v>
      </c>
      <c r="N164" s="17">
        <v>11.25</v>
      </c>
      <c r="O164" s="15">
        <v>4</v>
      </c>
      <c r="P164" s="15">
        <v>5</v>
      </c>
      <c r="Q164" s="15">
        <v>0</v>
      </c>
      <c r="R164" s="15"/>
      <c r="S164" s="15">
        <v>10</v>
      </c>
      <c r="T164" s="15" t="s">
        <v>67</v>
      </c>
      <c r="U164" s="15" t="s">
        <v>42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6">
        <f>N164+O164+P164+AA164+AB164+AC164</f>
        <v>20.25</v>
      </c>
      <c r="AI164" s="15">
        <f>AH164+IF(R164="ΠΑΤΡΕΩΝ",4,0)+IF(T164="ΠΑΤΡΕΩΝ",10,0)+IF(AE164="ΠΑΤΡΕΩΝ",AD164,0)+IF(AG164="ΠΑΤΡΕΩΝ",AF164,0)</f>
        <v>20.25</v>
      </c>
      <c r="AJ164" s="15">
        <f>AH164+IF(R164="ΔΥΤΙΚΗΣ ΑΧΑΪΑΣ",4,0)+IF(T164="ΔΥΤΙΚΗΣ ΑΧΑΪΑΣ",10,0)+IF(AE164="ΔΥΤΙΚΗΣ ΑΧΑΪΑΣ",AD164,0)+IF(AG164="ΔΥΤΙΚΗΣ ΑΧΑΪΑΣ",AF164,0)</f>
        <v>20.25</v>
      </c>
      <c r="AK164" s="15">
        <f>AH164+IF(R164="ΑΙΓΙΑΛΕΙΑΣ",4,0)+IF(T164="ΑΙΓΙΑΛΕΙΑΣ",10,0)+IF(AE164="ΑΙΓΙΑΛΕΙΑΣ",AD164,0)+IF(AG164="ΑΙΓΙΑΛΕΙΑΣ",AF164,0)</f>
        <v>30.25</v>
      </c>
      <c r="AL164" s="15">
        <f>AH164+IF(R164="ΕΡΥΜΑΝΘΟΥ",4,0)+IF(T164="ΕΡΥΜΑΝΘΟΥ",10,0)+IF(AE164="ΕΡΥΜΑΝΘΟΥ",AD164,0)+IF(AG164="ΕΡΥΜΑΝΘΟΥ",AF164,0)</f>
        <v>20.25</v>
      </c>
      <c r="AM164" s="15">
        <f>AH164+IF(R164="ΚΑΛΑΒΡΥΤΩΝ",4,0)+IF(T164="ΚΑΛΑΒΡΥΤΩΝ",10,0)+IF(AE164="ΚΑΛΑΒΡΥΤΩΝ",AD164,0)+IF(AG164="ΚΑΛΑΒΡΥΤΩΝ",AF164,0)</f>
        <v>20.25</v>
      </c>
    </row>
    <row r="165" spans="1:39">
      <c r="A165" s="15">
        <v>164</v>
      </c>
      <c r="B165" s="9" t="s">
        <v>38</v>
      </c>
      <c r="C165" s="9">
        <v>613909</v>
      </c>
      <c r="D165" s="9" t="s">
        <v>255</v>
      </c>
      <c r="E165" s="9" t="s">
        <v>62</v>
      </c>
      <c r="F165" s="9" t="s">
        <v>256</v>
      </c>
      <c r="G165" s="9">
        <v>10</v>
      </c>
      <c r="H165" s="9">
        <v>9</v>
      </c>
      <c r="I165" s="9">
        <v>20</v>
      </c>
      <c r="J165" s="2">
        <f>G165</f>
        <v>10</v>
      </c>
      <c r="K165" s="2">
        <f>IF(I165&gt;14,H165+1,H165)</f>
        <v>10</v>
      </c>
      <c r="L165" s="2">
        <f>J165+K165/12</f>
        <v>10.833333333333334</v>
      </c>
      <c r="M165" s="2">
        <f>TRUNC((IF(L165&gt;20,(L165-20)*2+10+15,(IF(L165&gt;10,(L165-10)*1.5+10,L165*1)))),3)</f>
        <v>11.25</v>
      </c>
      <c r="N165" s="6">
        <v>11.25</v>
      </c>
      <c r="O165" s="9">
        <v>4</v>
      </c>
      <c r="P165" s="9">
        <v>5</v>
      </c>
      <c r="Q165" s="9">
        <v>4</v>
      </c>
      <c r="R165" s="9" t="s">
        <v>47</v>
      </c>
      <c r="S165" s="9">
        <v>10</v>
      </c>
      <c r="T165" s="9" t="s">
        <v>47</v>
      </c>
      <c r="U165" s="15"/>
      <c r="V165" s="15"/>
      <c r="W165" s="15"/>
      <c r="X165" s="15"/>
      <c r="Y165" s="15"/>
      <c r="Z165" s="10">
        <v>19.832999999999998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16">
        <f>N165+O165+P165+AA165+AB165+AC165</f>
        <v>20.25</v>
      </c>
      <c r="AI165" s="16">
        <f>AH165+IF(R165="ΠΑΤΡΕΩΝ",4,0)+IF(T165="ΠΑΤΡΕΩΝ",10,0)+IF(AE165="ΠΑΤΡΕΩΝ",AD165,0)+IF(AG165="ΠΑΤΡΕΩΝ",AF165,0)</f>
        <v>34.25</v>
      </c>
      <c r="AJ165" s="16">
        <f>AH165+IF(R165="ΔΥΤΙΚΗΣ ΑΧΑΪΑΣ",4,0)+IF(T165="ΔΥΤΙΚΗΣ ΑΧΑΪΑΣ",10,0)+IF(AE165="ΔΥΤΙΚΗΣ ΑΧΑΪΑΣ",AD165,0)+IF(AG165="ΔΥΤΙΚΗΣ ΑΧΑΪΑΣ",AF165,0)</f>
        <v>20.25</v>
      </c>
      <c r="AK165" s="16">
        <f>AH165+IF(R165="ΑΙΓΙΑΛΕΙΑΣ",4,0)+IF(T165="ΑΙΓΙΑΛΕΙΑΣ",10,0)+IF(AE165="ΑΙΓΙΑΛΕΙΑΣ",AD165,0)+IF(AG165="ΑΙΓΙΑΛΕΙΑΣ",AF165,0)</f>
        <v>20.25</v>
      </c>
      <c r="AL165" s="16">
        <f>AH165+IF(R165="ΕΡΥΜΑΝΘΟΥ",4,0)+IF(T165="ΕΡΥΜΑΝΘΟΥ",10,0)+IF(AE165="ΕΡΥΜΑΝΘΟΥ",AD165,0)+IF(AG165="ΕΡΥΜΑΝΘΟΥ",AF165,0)</f>
        <v>20.25</v>
      </c>
      <c r="AM165" s="16">
        <f>AH165+IF(R165="ΚΑΛΑΒΡΥΤΩΝ",4,0)+IF(T165="ΚΑΛΑΒΡΥΤΩΝ",10,0)+IF(AE165="ΚΑΛΑΒΡΥΤΩΝ",AD165,0)+IF(AG165="ΚΑΛΑΒΡΥΤΩΝ",AF165,0)</f>
        <v>20.25</v>
      </c>
    </row>
    <row r="166" spans="1:39">
      <c r="A166" s="15">
        <v>165</v>
      </c>
      <c r="B166" s="5" t="s">
        <v>38</v>
      </c>
      <c r="C166" s="5">
        <v>593806</v>
      </c>
      <c r="D166" s="5" t="s">
        <v>212</v>
      </c>
      <c r="E166" s="5" t="s">
        <v>44</v>
      </c>
      <c r="F166" s="5" t="s">
        <v>111</v>
      </c>
      <c r="G166" s="5">
        <v>16</v>
      </c>
      <c r="H166" s="5">
        <v>8</v>
      </c>
      <c r="I166" s="5">
        <v>19</v>
      </c>
      <c r="J166" s="2">
        <f>G166</f>
        <v>16</v>
      </c>
      <c r="K166" s="2">
        <f>IF(I166&gt;14,H166+1,H166)</f>
        <v>9</v>
      </c>
      <c r="L166" s="2">
        <f>J166+K166/12</f>
        <v>16.75</v>
      </c>
      <c r="M166" s="2">
        <f>TRUNC((IF(L166&gt;20,(L166-20)*2+10+15,(IF(L166&gt;10,(L166-10)*1.5+10,L166*1)))),3)</f>
        <v>20.125</v>
      </c>
      <c r="N166" s="6">
        <v>20.125</v>
      </c>
      <c r="O166" s="5">
        <v>0</v>
      </c>
      <c r="P166" s="5">
        <v>0</v>
      </c>
      <c r="Q166" s="5">
        <v>4</v>
      </c>
      <c r="R166" s="9" t="s">
        <v>47</v>
      </c>
      <c r="S166" s="5">
        <v>0</v>
      </c>
      <c r="T166" s="5">
        <v>0</v>
      </c>
      <c r="U166" s="15"/>
      <c r="V166" s="15"/>
      <c r="W166" s="15"/>
      <c r="X166" s="15"/>
      <c r="Y166" s="15"/>
      <c r="Z166" s="7">
        <v>20.125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16">
        <f>N166+O166+P166+AA166+AB166+AC166</f>
        <v>20.125</v>
      </c>
      <c r="AI166" s="16">
        <f>AH166+IF(R166="ΠΑΤΡΕΩΝ",4,0)+IF(T166="ΠΑΤΡΕΩΝ",10,0)+IF(AE166="ΠΑΤΡΕΩΝ",AD166,0)+IF(AG166="ΠΑΤΡΕΩΝ",AF166,0)</f>
        <v>24.125</v>
      </c>
      <c r="AJ166" s="16">
        <f>AH166+IF(R166="ΔΥΤΙΚΗΣ ΑΧΑΪΑΣ",4,0)+IF(T166="ΔΥΤΙΚΗΣ ΑΧΑΪΑΣ",10,0)+IF(AE166="ΔΥΤΙΚΗΣ ΑΧΑΪΑΣ",AD166,0)+IF(AG166="ΔΥΤΙΚΗΣ ΑΧΑΪΑΣ",AF166,0)</f>
        <v>20.125</v>
      </c>
      <c r="AK166" s="16">
        <f>AH166+IF(R166="ΑΙΓΙΑΛΕΙΑΣ",4,0)+IF(T166="ΑΙΓΙΑΛΕΙΑΣ",10,0)+IF(AE166="ΑΙΓΙΑΛΕΙΑΣ",AD166,0)+IF(AG166="ΑΙΓΙΑΛΕΙΑΣ",AF166,0)</f>
        <v>20.125</v>
      </c>
      <c r="AL166" s="16">
        <f>AH166+IF(R166="ΕΡΥΜΑΝΘΟΥ",4,0)+IF(T166="ΕΡΥΜΑΝΘΟΥ",10,0)+IF(AE166="ΕΡΥΜΑΝΘΟΥ",AD166,0)+IF(AG166="ΕΡΥΜΑΝΘΟΥ",AF166,0)</f>
        <v>20.125</v>
      </c>
      <c r="AM166" s="16">
        <f>AH166+IF(R166="ΚΑΛΑΒΡΥΤΩΝ",4,0)+IF(T166="ΚΑΛΑΒΡΥΤΩΝ",10,0)+IF(AE166="ΚΑΛΑΒΡΥΤΩΝ",AD166,0)+IF(AG166="ΚΑΛΑΒΡΥΤΩΝ",AF166,0)</f>
        <v>20.125</v>
      </c>
    </row>
    <row r="167" spans="1:39">
      <c r="A167" s="15">
        <v>166</v>
      </c>
      <c r="B167" s="9" t="s">
        <v>38</v>
      </c>
      <c r="C167" s="9">
        <v>593037</v>
      </c>
      <c r="D167" s="9" t="s">
        <v>289</v>
      </c>
      <c r="E167" s="9" t="s">
        <v>197</v>
      </c>
      <c r="F167" s="9" t="s">
        <v>111</v>
      </c>
      <c r="G167" s="9">
        <v>16</v>
      </c>
      <c r="H167" s="9">
        <v>9</v>
      </c>
      <c r="I167" s="9">
        <v>10</v>
      </c>
      <c r="J167" s="2">
        <f>G167</f>
        <v>16</v>
      </c>
      <c r="K167" s="2">
        <f>IF(I167&gt;14,H167+1,H167)</f>
        <v>9</v>
      </c>
      <c r="L167" s="2">
        <f>J167+K167/12</f>
        <v>16.75</v>
      </c>
      <c r="M167" s="2">
        <f>TRUNC((IF(L167&gt;20,(L167-20)*2+10+15,(IF(L167&gt;10,(L167-10)*1.5+10,L167*1)))),3)</f>
        <v>20.125</v>
      </c>
      <c r="N167" s="6">
        <v>20.125</v>
      </c>
      <c r="O167" s="9">
        <v>0</v>
      </c>
      <c r="P167" s="9">
        <v>0</v>
      </c>
      <c r="Q167" s="9">
        <v>4</v>
      </c>
      <c r="R167" s="9" t="s">
        <v>47</v>
      </c>
      <c r="S167" s="9">
        <v>0</v>
      </c>
      <c r="T167" s="9">
        <v>0</v>
      </c>
      <c r="U167" s="15"/>
      <c r="V167" s="15"/>
      <c r="W167" s="15"/>
      <c r="X167" s="15"/>
      <c r="Y167" s="15"/>
      <c r="Z167" s="10">
        <v>20.125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16">
        <f>N167+O167+P167+AA167+AB167+AC167</f>
        <v>20.125</v>
      </c>
      <c r="AI167" s="16">
        <f>AH167+IF(R167="ΠΑΤΡΕΩΝ",4,0)+IF(T167="ΠΑΤΡΕΩΝ",10,0)+IF(AE167="ΠΑΤΡΕΩΝ",AD167,0)+IF(AG167="ΠΑΤΡΕΩΝ",AF167,0)</f>
        <v>24.125</v>
      </c>
      <c r="AJ167" s="16">
        <f>AH167+IF(R167="ΔΥΤΙΚΗΣ ΑΧΑΪΑΣ",4,0)+IF(T167="ΔΥΤΙΚΗΣ ΑΧΑΪΑΣ",10,0)+IF(AE167="ΔΥΤΙΚΗΣ ΑΧΑΪΑΣ",AD167,0)+IF(AG167="ΔΥΤΙΚΗΣ ΑΧΑΪΑΣ",AF167,0)</f>
        <v>20.125</v>
      </c>
      <c r="AK167" s="16">
        <f>AH167+IF(R167="ΑΙΓΙΑΛΕΙΑΣ",4,0)+IF(T167="ΑΙΓΙΑΛΕΙΑΣ",10,0)+IF(AE167="ΑΙΓΙΑΛΕΙΑΣ",AD167,0)+IF(AG167="ΑΙΓΙΑΛΕΙΑΣ",AF167,0)</f>
        <v>20.125</v>
      </c>
      <c r="AL167" s="16">
        <f>AH167+IF(R167="ΕΡΥΜΑΝΘΟΥ",4,0)+IF(T167="ΕΡΥΜΑΝΘΟΥ",10,0)+IF(AE167="ΕΡΥΜΑΝΘΟΥ",AD167,0)+IF(AG167="ΕΡΥΜΑΝΘΟΥ",AF167,0)</f>
        <v>20.125</v>
      </c>
      <c r="AM167" s="16">
        <f>AH167+IF(R167="ΚΑΛΑΒΡΥΤΩΝ",4,0)+IF(T167="ΚΑΛΑΒΡΥΤΩΝ",10,0)+IF(AE167="ΚΑΛΑΒΡΥΤΩΝ",AD167,0)+IF(AG167="ΚΑΛΑΒΡΥΤΩΝ",AF167,0)</f>
        <v>20.125</v>
      </c>
    </row>
    <row r="168" spans="1:39">
      <c r="A168" s="15">
        <v>167</v>
      </c>
      <c r="B168" s="5" t="s">
        <v>38</v>
      </c>
      <c r="C168" s="5">
        <v>593365</v>
      </c>
      <c r="D168" s="5" t="s">
        <v>422</v>
      </c>
      <c r="E168" s="5" t="s">
        <v>163</v>
      </c>
      <c r="F168" s="5" t="s">
        <v>59</v>
      </c>
      <c r="G168" s="6">
        <v>16</v>
      </c>
      <c r="H168" s="6">
        <v>7</v>
      </c>
      <c r="I168" s="6">
        <v>29</v>
      </c>
      <c r="J168" s="18">
        <f>G168</f>
        <v>16</v>
      </c>
      <c r="K168" s="2">
        <f>IF(I168&gt;14,H168+1,H168)</f>
        <v>8</v>
      </c>
      <c r="L168" s="2">
        <f>J168+K168/12</f>
        <v>16.666666666666668</v>
      </c>
      <c r="M168" s="2">
        <f>TRUNC((IF(L168&gt;20,(L168-20)*2+10+15,(IF(L168&gt;10,(L168-10)*1.5+10,L168*1)))),3)</f>
        <v>20</v>
      </c>
      <c r="N168" s="6">
        <v>20</v>
      </c>
      <c r="O168" s="6">
        <v>0</v>
      </c>
      <c r="P168" s="6">
        <v>0</v>
      </c>
      <c r="Q168" s="6">
        <v>0</v>
      </c>
      <c r="R168" s="6">
        <v>0</v>
      </c>
      <c r="S168" s="5">
        <v>0</v>
      </c>
      <c r="T168" s="5">
        <v>0</v>
      </c>
      <c r="U168" s="15"/>
      <c r="V168" s="15"/>
      <c r="W168" s="15"/>
      <c r="X168" s="15"/>
      <c r="Y168" s="15"/>
      <c r="Z168" s="7">
        <v>43.875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16">
        <f>N168+O168+P168+AA168+AB168+AC168</f>
        <v>20</v>
      </c>
      <c r="AI168" s="16">
        <f>AH168+IF(R168="ΠΑΤΡΕΩΝ",4,0)+IF(T168="ΠΑΤΡΕΩΝ",10,0)+IF(AE168="ΠΑΤΡΕΩΝ",AD168,0)+IF(AG168="ΠΑΤΡΕΩΝ",AF168,0)</f>
        <v>20</v>
      </c>
      <c r="AJ168" s="16">
        <f>AH168+IF(R168="ΔΥΤΙΚΗΣ ΑΧΑΪΑΣ",4,0)+IF(T168="ΔΥΤΙΚΗΣ ΑΧΑΪΑΣ",10,0)+IF(AE168="ΔΥΤΙΚΗΣ ΑΧΑΪΑΣ",AD168,0)+IF(AG168="ΔΥΤΙΚΗΣ ΑΧΑΪΑΣ",AF168,0)</f>
        <v>20</v>
      </c>
      <c r="AK168" s="16">
        <f>AH168+IF(R168="ΑΙΓΙΑΛΕΙΑΣ",4,0)+IF(T168="ΑΙΓΙΑΛΕΙΑΣ",10,0)+IF(AE168="ΑΙΓΙΑΛΕΙΑΣ",AD168,0)+IF(AG168="ΑΙΓΙΑΛΕΙΑΣ",AF168,0)</f>
        <v>20</v>
      </c>
      <c r="AL168" s="16">
        <f>AH168+IF(R168="ΕΡΥΜΑΝΘΟΥ",4,0)+IF(T168="ΕΡΥΜΑΝΘΟΥ",10,0)+IF(AE168="ΕΡΥΜΑΝΘΟΥ",AD168,0)+IF(AG168="ΕΡΥΜΑΝΘΟΥ",AF168,0)</f>
        <v>20</v>
      </c>
      <c r="AM168" s="16">
        <f>AH168+IF(R168="ΚΑΛΑΒΡΥΤΩΝ",4,0)+IF(T168="ΚΑΛΑΒΡΥΤΩΝ",10,0)+IF(AE168="ΚΑΛΑΒΡΥΤΩΝ",AD168,0)+IF(AG168="ΚΑΛΑΒΡΥΤΩΝ",AF168,0)</f>
        <v>20</v>
      </c>
    </row>
    <row r="169" spans="1:39">
      <c r="A169" s="15">
        <v>168</v>
      </c>
      <c r="B169" s="9" t="s">
        <v>38</v>
      </c>
      <c r="C169" s="9">
        <v>592879</v>
      </c>
      <c r="D169" s="9" t="s">
        <v>174</v>
      </c>
      <c r="E169" s="9" t="s">
        <v>175</v>
      </c>
      <c r="F169" s="9" t="s">
        <v>176</v>
      </c>
      <c r="G169" s="9">
        <v>16</v>
      </c>
      <c r="H169" s="9">
        <v>8</v>
      </c>
      <c r="I169" s="9">
        <v>14</v>
      </c>
      <c r="J169" s="2">
        <f>G169</f>
        <v>16</v>
      </c>
      <c r="K169" s="2">
        <f>IF(I169&gt;14,H169+1,H169)</f>
        <v>8</v>
      </c>
      <c r="L169" s="2">
        <f>J169+K169/12</f>
        <v>16.666666666666668</v>
      </c>
      <c r="M169" s="2">
        <f>TRUNC((IF(L169&gt;20,(L169-20)*2+10+15,(IF(L169&gt;10,(L169-10)*1.5+10,L169*1)))),3)</f>
        <v>20</v>
      </c>
      <c r="N169" s="6">
        <v>20</v>
      </c>
      <c r="O169" s="9">
        <v>0</v>
      </c>
      <c r="P169" s="9">
        <v>0</v>
      </c>
      <c r="Q169" s="9">
        <v>4</v>
      </c>
      <c r="R169" s="9" t="s">
        <v>47</v>
      </c>
      <c r="S169" s="9">
        <v>0</v>
      </c>
      <c r="T169" s="9">
        <v>0</v>
      </c>
      <c r="U169" s="15"/>
      <c r="V169" s="15"/>
      <c r="W169" s="15"/>
      <c r="X169" s="15"/>
      <c r="Y169" s="15"/>
      <c r="Z169" s="10">
        <v>20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16">
        <f>N169+O169+P169+AA169+AB169+AC169</f>
        <v>20</v>
      </c>
      <c r="AI169" s="16">
        <f>AH169+IF(R169="ΠΑΤΡΕΩΝ",4,0)+IF(T169="ΠΑΤΡΕΩΝ",10,0)+IF(AE169="ΠΑΤΡΕΩΝ",AD169,0)+IF(AG169="ΠΑΤΡΕΩΝ",AF169,0)</f>
        <v>24</v>
      </c>
      <c r="AJ169" s="16">
        <f>AH169+IF(R169="ΔΥΤΙΚΗΣ ΑΧΑΪΑΣ",4,0)+IF(T169="ΔΥΤΙΚΗΣ ΑΧΑΪΑΣ",10,0)+IF(AE169="ΔΥΤΙΚΗΣ ΑΧΑΪΑΣ",AD169,0)+IF(AG169="ΔΥΤΙΚΗΣ ΑΧΑΪΑΣ",AF169,0)</f>
        <v>20</v>
      </c>
      <c r="AK169" s="16">
        <f>AH169+IF(R169="ΑΙΓΙΑΛΕΙΑΣ",4,0)+IF(T169="ΑΙΓΙΑΛΕΙΑΣ",10,0)+IF(AE169="ΑΙΓΙΑΛΕΙΑΣ",AD169,0)+IF(AG169="ΑΙΓΙΑΛΕΙΑΣ",AF169,0)</f>
        <v>20</v>
      </c>
      <c r="AL169" s="16">
        <f>AH169+IF(R169="ΕΡΥΜΑΝΘΟΥ",4,0)+IF(T169="ΕΡΥΜΑΝΘΟΥ",10,0)+IF(AE169="ΕΡΥΜΑΝΘΟΥ",AD169,0)+IF(AG169="ΕΡΥΜΑΝΘΟΥ",AF169,0)</f>
        <v>20</v>
      </c>
      <c r="AM169" s="16">
        <f>AH169+IF(R169="ΚΑΛΑΒΡΥΤΩΝ",4,0)+IF(T169="ΚΑΛΑΒΡΥΤΩΝ",10,0)+IF(AE169="ΚΑΛΑΒΡΥΤΩΝ",AD169,0)+IF(AG169="ΚΑΛΑΒΡΥΤΩΝ",AF169,0)</f>
        <v>20</v>
      </c>
    </row>
    <row r="170" spans="1:39">
      <c r="A170" s="15">
        <v>169</v>
      </c>
      <c r="B170" s="5" t="s">
        <v>38</v>
      </c>
      <c r="C170" s="5">
        <v>594459</v>
      </c>
      <c r="D170" s="5" t="s">
        <v>426</v>
      </c>
      <c r="E170" s="5" t="s">
        <v>55</v>
      </c>
      <c r="F170" s="5" t="s">
        <v>193</v>
      </c>
      <c r="G170" s="5">
        <v>16</v>
      </c>
      <c r="H170" s="5">
        <v>7</v>
      </c>
      <c r="I170" s="5">
        <v>27</v>
      </c>
      <c r="J170" s="2">
        <f>G170</f>
        <v>16</v>
      </c>
      <c r="K170" s="2">
        <f>IF(I170&gt;14,H170+1,H170)</f>
        <v>8</v>
      </c>
      <c r="L170" s="2">
        <f>J170+K170/12</f>
        <v>16.666666666666668</v>
      </c>
      <c r="M170" s="2">
        <f>TRUNC((IF(L170&gt;20,(L170-20)*2+10+15,(IF(L170&gt;10,(L170-10)*1.5+10,L170*1)))),3)</f>
        <v>20</v>
      </c>
      <c r="N170" s="6">
        <v>20</v>
      </c>
      <c r="O170" s="5">
        <v>0</v>
      </c>
      <c r="P170" s="5">
        <v>0</v>
      </c>
      <c r="Q170" s="6">
        <v>0</v>
      </c>
      <c r="R170" s="17">
        <v>0</v>
      </c>
      <c r="S170" s="5">
        <v>0</v>
      </c>
      <c r="T170" s="5">
        <v>0</v>
      </c>
      <c r="U170" s="15"/>
      <c r="V170" s="15"/>
      <c r="W170" s="15"/>
      <c r="X170" s="15"/>
      <c r="Y170" s="15"/>
      <c r="Z170" s="7">
        <v>20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16">
        <f>N170+O170+P170+AA170+AB170+AC170</f>
        <v>20</v>
      </c>
      <c r="AI170" s="16">
        <f>AH170+IF(R170="ΠΑΤΡΕΩΝ",4,0)+IF(T170="ΠΑΤΡΕΩΝ",10,0)+IF(AE170="ΠΑΤΡΕΩΝ",AD170,0)+IF(AG170="ΠΑΤΡΕΩΝ",AF170,0)</f>
        <v>20</v>
      </c>
      <c r="AJ170" s="16">
        <f>AH170+IF(R170="ΔΥΤΙΚΗΣ ΑΧΑΪΑΣ",4,0)+IF(T170="ΔΥΤΙΚΗΣ ΑΧΑΪΑΣ",10,0)+IF(AE170="ΔΥΤΙΚΗΣ ΑΧΑΪΑΣ",AD170,0)+IF(AG170="ΔΥΤΙΚΗΣ ΑΧΑΪΑΣ",AF170,0)</f>
        <v>20</v>
      </c>
      <c r="AK170" s="16">
        <f>AH170+IF(R170="ΑΙΓΙΑΛΕΙΑΣ",4,0)+IF(T170="ΑΙΓΙΑΛΕΙΑΣ",10,0)+IF(AE170="ΑΙΓΙΑΛΕΙΑΣ",AD170,0)+IF(AG170="ΑΙΓΙΑΛΕΙΑΣ",AF170,0)</f>
        <v>20</v>
      </c>
      <c r="AL170" s="16">
        <f>AH170+IF(R170="ΕΡΥΜΑΝΘΟΥ",4,0)+IF(T170="ΕΡΥΜΑΝΘΟΥ",10,0)+IF(AE170="ΕΡΥΜΑΝΘΟΥ",AD170,0)+IF(AG170="ΕΡΥΜΑΝΘΟΥ",AF170,0)</f>
        <v>20</v>
      </c>
      <c r="AM170" s="16">
        <f>AH170+IF(R170="ΚΑΛΑΒΡΥΤΩΝ",4,0)+IF(T170="ΚΑΛΑΒΡΥΤΩΝ",10,0)+IF(AE170="ΚΑΛΑΒΡΥΤΩΝ",AD170,0)+IF(AG170="ΚΑΛΑΒΡΥΤΩΝ",AF170,0)</f>
        <v>20</v>
      </c>
    </row>
    <row r="171" spans="1:39">
      <c r="A171" s="15">
        <v>170</v>
      </c>
      <c r="B171" s="5" t="s">
        <v>38</v>
      </c>
      <c r="C171" s="5">
        <v>593814</v>
      </c>
      <c r="D171" s="5" t="s">
        <v>425</v>
      </c>
      <c r="E171" s="5" t="s">
        <v>91</v>
      </c>
      <c r="F171" s="5" t="s">
        <v>108</v>
      </c>
      <c r="G171" s="5">
        <v>16</v>
      </c>
      <c r="H171" s="5">
        <v>7</v>
      </c>
      <c r="I171" s="5">
        <v>15</v>
      </c>
      <c r="J171" s="2">
        <f>G171</f>
        <v>16</v>
      </c>
      <c r="K171" s="2">
        <f>IF(I171&gt;14,H171+1,H171)</f>
        <v>8</v>
      </c>
      <c r="L171" s="2">
        <f>J171+K171/12</f>
        <v>16.666666666666668</v>
      </c>
      <c r="M171" s="2">
        <f>TRUNC((IF(L171&gt;20,(L171-20)*2+10+15,(IF(L171&gt;10,(L171-10)*1.5+10,L171*1)))),3)</f>
        <v>20</v>
      </c>
      <c r="N171" s="6">
        <v>20</v>
      </c>
      <c r="O171" s="5">
        <v>0</v>
      </c>
      <c r="P171" s="5">
        <v>0</v>
      </c>
      <c r="Q171" s="6">
        <v>4</v>
      </c>
      <c r="R171" s="6" t="s">
        <v>47</v>
      </c>
      <c r="S171" s="5">
        <v>0</v>
      </c>
      <c r="T171" s="5">
        <v>0</v>
      </c>
      <c r="U171" s="15"/>
      <c r="V171" s="15"/>
      <c r="W171" s="15"/>
      <c r="X171" s="15"/>
      <c r="Y171" s="15"/>
      <c r="Z171" s="7">
        <v>19.875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6">
        <f>N171+O171+P171+AA171+AB171+AC171</f>
        <v>20</v>
      </c>
      <c r="AI171" s="16">
        <f>AH171+IF(R171="ΠΑΤΡΕΩΝ",4,0)+IF(T171="ΠΑΤΡΕΩΝ",10,0)+IF(AE171="ΠΑΤΡΕΩΝ",AD171,0)+IF(AG171="ΠΑΤΡΕΩΝ",AF171,0)</f>
        <v>24</v>
      </c>
      <c r="AJ171" s="16">
        <f>AH171+IF(R171="ΔΥΤΙΚΗΣ ΑΧΑΪΑΣ",4,0)+IF(T171="ΔΥΤΙΚΗΣ ΑΧΑΪΑΣ",10,0)+IF(AE171="ΔΥΤΙΚΗΣ ΑΧΑΪΑΣ",AD171,0)+IF(AG171="ΔΥΤΙΚΗΣ ΑΧΑΪΑΣ",AF171,0)</f>
        <v>20</v>
      </c>
      <c r="AK171" s="16">
        <f>AH171+IF(R171="ΑΙΓΙΑΛΕΙΑΣ",4,0)+IF(T171="ΑΙΓΙΑΛΕΙΑΣ",10,0)+IF(AE171="ΑΙΓΙΑΛΕΙΑΣ",AD171,0)+IF(AG171="ΑΙΓΙΑΛΕΙΑΣ",AF171,0)</f>
        <v>20</v>
      </c>
      <c r="AL171" s="16">
        <f>AH171+IF(R171="ΕΡΥΜΑΝΘΟΥ",4,0)+IF(T171="ΕΡΥΜΑΝΘΟΥ",10,0)+IF(AE171="ΕΡΥΜΑΝΘΟΥ",AD171,0)+IF(AG171="ΕΡΥΜΑΝΘΟΥ",AF171,0)</f>
        <v>20</v>
      </c>
      <c r="AM171" s="16">
        <f>AH171+IF(R171="ΚΑΛΑΒΡΥΤΩΝ",4,0)+IF(T171="ΚΑΛΑΒΡΥΤΩΝ",10,0)+IF(AE171="ΚΑΛΑΒΡΥΤΩΝ",AD171,0)+IF(AG171="ΚΑΛΑΒΡΥΤΩΝ",AF171,0)</f>
        <v>20</v>
      </c>
    </row>
    <row r="172" spans="1:39">
      <c r="A172" s="15">
        <v>171</v>
      </c>
      <c r="B172" s="15" t="s">
        <v>38</v>
      </c>
      <c r="C172" s="15">
        <v>617842</v>
      </c>
      <c r="D172" s="15" t="s">
        <v>84</v>
      </c>
      <c r="E172" s="15" t="s">
        <v>55</v>
      </c>
      <c r="F172" s="15">
        <v>1</v>
      </c>
      <c r="G172" s="1">
        <v>10</v>
      </c>
      <c r="H172" s="1">
        <v>7</v>
      </c>
      <c r="I172" s="1">
        <v>7</v>
      </c>
      <c r="J172" s="1">
        <f>G172</f>
        <v>10</v>
      </c>
      <c r="K172" s="1">
        <f>IF(I172&gt;14,H172+1,H172)</f>
        <v>7</v>
      </c>
      <c r="L172" s="1">
        <f>J172+K172/12</f>
        <v>10.583333333333334</v>
      </c>
      <c r="M172" s="1">
        <f>TRUNC((IF(L172&gt;20,(L172-20)*2+10+15,(IF(L172&gt;10,(L172-10)*1.5+10,L172*1)))),3)</f>
        <v>10.875</v>
      </c>
      <c r="N172" s="17">
        <v>10.875</v>
      </c>
      <c r="O172" s="15">
        <v>4</v>
      </c>
      <c r="P172" s="15">
        <v>5</v>
      </c>
      <c r="Q172" s="15">
        <v>0</v>
      </c>
      <c r="R172" s="15"/>
      <c r="S172" s="15">
        <v>0</v>
      </c>
      <c r="T172" s="15">
        <v>0</v>
      </c>
      <c r="U172" s="15" t="s">
        <v>42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6">
        <f>N172+O172+P172+AA172+AB172+AC172</f>
        <v>19.875</v>
      </c>
      <c r="AI172" s="15">
        <f>AH172+IF(R172="ΠΑΤΡΕΩΝ",4,0)+IF(T172="ΠΑΤΡΕΩΝ",10,0)+IF(AE172="ΠΑΤΡΕΩΝ",AD172,0)+IF(AG172="ΠΑΤΡΕΩΝ",AF172,0)</f>
        <v>19.875</v>
      </c>
      <c r="AJ172" s="15">
        <f>AH172+IF(R172="ΔΥΤΙΚΗΣ ΑΧΑΪΑΣ",4,0)+IF(T172="ΔΥΤΙΚΗΣ ΑΧΑΪΑΣ",10,0)+IF(AE172="ΔΥΤΙΚΗΣ ΑΧΑΪΑΣ",AD172,0)+IF(AG172="ΔΥΤΙΚΗΣ ΑΧΑΪΑΣ",AF172,0)</f>
        <v>19.875</v>
      </c>
      <c r="AK172" s="15">
        <f>AH172+IF(R172="ΑΙΓΙΑΛΕΙΑΣ",4,0)+IF(T172="ΑΙΓΙΑΛΕΙΑΣ",10,0)+IF(AE172="ΑΙΓΙΑΛΕΙΑΣ",AD172,0)+IF(AG172="ΑΙΓΙΑΛΕΙΑΣ",AF172,0)</f>
        <v>19.875</v>
      </c>
      <c r="AL172" s="15">
        <f>AH172+IF(R172="ΕΡΥΜΑΝΘΟΥ",4,0)+IF(T172="ΕΡΥΜΑΝΘΟΥ",10,0)+IF(AE172="ΕΡΥΜΑΝΘΟΥ",AD172,0)+IF(AG172="ΕΡΥΜΑΝΘΟΥ",AF172,0)</f>
        <v>19.875</v>
      </c>
      <c r="AM172" s="15">
        <f>AH172+IF(R172="ΚΑΛΑΒΡΥΤΩΝ",4,0)+IF(T172="ΚΑΛΑΒΡΥΤΩΝ",10,0)+IF(AE172="ΚΑΛΑΒΡΥΤΩΝ",AD172,0)+IF(AG172="ΚΑΛΑΒΡΥΤΩΝ",AF172,0)</f>
        <v>19.875</v>
      </c>
    </row>
    <row r="173" spans="1:39">
      <c r="A173" s="15">
        <v>172</v>
      </c>
      <c r="B173" s="9" t="s">
        <v>38</v>
      </c>
      <c r="C173" s="9">
        <v>617850</v>
      </c>
      <c r="D173" s="9" t="s">
        <v>151</v>
      </c>
      <c r="E173" s="9" t="s">
        <v>141</v>
      </c>
      <c r="F173" s="9" t="s">
        <v>152</v>
      </c>
      <c r="G173" s="9">
        <v>10</v>
      </c>
      <c r="H173" s="9">
        <v>7</v>
      </c>
      <c r="I173" s="9">
        <v>8</v>
      </c>
      <c r="J173" s="2">
        <f>G173</f>
        <v>10</v>
      </c>
      <c r="K173" s="2">
        <f>IF(I173&gt;14,H173+1,H173)</f>
        <v>7</v>
      </c>
      <c r="L173" s="2">
        <f>J173+K173/12</f>
        <v>10.583333333333334</v>
      </c>
      <c r="M173" s="2">
        <f>TRUNC((IF(L173&gt;20,(L173-20)*2+10+15,(IF(L173&gt;10,(L173-10)*1.5+10,L173*1)))),3)</f>
        <v>10.875</v>
      </c>
      <c r="N173" s="6">
        <v>10.875</v>
      </c>
      <c r="O173" s="9">
        <v>4</v>
      </c>
      <c r="P173" s="9">
        <v>0</v>
      </c>
      <c r="Q173" s="9">
        <v>4</v>
      </c>
      <c r="R173" s="9" t="s">
        <v>47</v>
      </c>
      <c r="S173" s="9">
        <v>0</v>
      </c>
      <c r="T173" s="9">
        <v>0</v>
      </c>
      <c r="U173" s="15"/>
      <c r="V173" s="15"/>
      <c r="W173" s="15"/>
      <c r="X173" s="15"/>
      <c r="Y173" s="15"/>
      <c r="Z173" s="9">
        <v>19.582999999999998</v>
      </c>
      <c r="AA173" s="9">
        <v>0</v>
      </c>
      <c r="AB173" s="9">
        <v>0</v>
      </c>
      <c r="AC173" s="9">
        <v>5</v>
      </c>
      <c r="AD173" s="9">
        <v>0</v>
      </c>
      <c r="AE173" s="9">
        <v>0</v>
      </c>
      <c r="AF173" s="9">
        <v>0</v>
      </c>
      <c r="AG173" s="9">
        <v>0</v>
      </c>
      <c r="AH173" s="16">
        <f>N173+O173+P173+AA173+AB173+AC173</f>
        <v>19.875</v>
      </c>
      <c r="AI173" s="16">
        <f>AH173+IF(R173="ΠΑΤΡΕΩΝ",4,0)+IF(T173="ΠΑΤΡΕΩΝ",10,0)+IF(AE173="ΠΑΤΡΕΩΝ",AD173,0)+IF(AG173="ΠΑΤΡΕΩΝ",AF173,0)</f>
        <v>23.875</v>
      </c>
      <c r="AJ173" s="16">
        <f>AH173+IF(R173="ΔΥΤΙΚΗΣ ΑΧΑΪΑΣ",4,0)+IF(T173="ΔΥΤΙΚΗΣ ΑΧΑΪΑΣ",10,0)+IF(AE173="ΔΥΤΙΚΗΣ ΑΧΑΪΑΣ",AD173,0)+IF(AG173="ΔΥΤΙΚΗΣ ΑΧΑΪΑΣ",AF173,0)</f>
        <v>19.875</v>
      </c>
      <c r="AK173" s="16">
        <f>AH173+IF(R173="ΑΙΓΙΑΛΕΙΑΣ",4,0)+IF(T173="ΑΙΓΙΑΛΕΙΑΣ",10,0)+IF(AE173="ΑΙΓΙΑΛΕΙΑΣ",AD173,0)+IF(AG173="ΑΙΓΙΑΛΕΙΑΣ",AF173,0)</f>
        <v>19.875</v>
      </c>
      <c r="AL173" s="16">
        <f>AH173+IF(R173="ΕΡΥΜΑΝΘΟΥ",4,0)+IF(T173="ΕΡΥΜΑΝΘΟΥ",10,0)+IF(AE173="ΕΡΥΜΑΝΘΟΥ",AD173,0)+IF(AG173="ΕΡΥΜΑΝΘΟΥ",AF173,0)</f>
        <v>19.875</v>
      </c>
      <c r="AM173" s="16">
        <f>AH173+IF(R173="ΚΑΛΑΒΡΥΤΩΝ",4,0)+IF(T173="ΚΑΛΑΒΡΥΤΩΝ",10,0)+IF(AE173="ΚΑΛΑΒΡΥΤΩΝ",AD173,0)+IF(AG173="ΚΑΛΑΒΡΥΤΩΝ",AF173,0)</f>
        <v>19.875</v>
      </c>
    </row>
    <row r="174" spans="1:39">
      <c r="A174" s="15">
        <v>173</v>
      </c>
      <c r="B174" s="9" t="s">
        <v>38</v>
      </c>
      <c r="C174" s="9">
        <v>617966</v>
      </c>
      <c r="D174" s="9" t="s">
        <v>222</v>
      </c>
      <c r="E174" s="9" t="s">
        <v>223</v>
      </c>
      <c r="F174" s="9" t="s">
        <v>193</v>
      </c>
      <c r="G174" s="9">
        <v>10</v>
      </c>
      <c r="H174" s="9">
        <v>7</v>
      </c>
      <c r="I174" s="9">
        <v>7</v>
      </c>
      <c r="J174" s="2">
        <f>G174</f>
        <v>10</v>
      </c>
      <c r="K174" s="2">
        <f>IF(I174&gt;14,H174+1,H174)</f>
        <v>7</v>
      </c>
      <c r="L174" s="2">
        <f>J174+K174/12</f>
        <v>10.583333333333334</v>
      </c>
      <c r="M174" s="2">
        <f>TRUNC((IF(L174&gt;20,(L174-20)*2+10+15,(IF(L174&gt;10,(L174-10)*1.5+10,L174*1)))),3)</f>
        <v>10.875</v>
      </c>
      <c r="N174" s="6">
        <v>10.875</v>
      </c>
      <c r="O174" s="9">
        <v>4</v>
      </c>
      <c r="P174" s="9">
        <v>5</v>
      </c>
      <c r="Q174" s="9">
        <v>4</v>
      </c>
      <c r="R174" s="9" t="s">
        <v>41</v>
      </c>
      <c r="S174" s="9">
        <v>10</v>
      </c>
      <c r="T174" s="9" t="s">
        <v>41</v>
      </c>
      <c r="U174" s="15"/>
      <c r="V174" s="15"/>
      <c r="W174" s="15"/>
      <c r="X174" s="15"/>
      <c r="Y174" s="15"/>
      <c r="Z174" s="10">
        <v>19.582999999999998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16">
        <f>N174+O174+P174+AA174+AB174+AC174</f>
        <v>19.875</v>
      </c>
      <c r="AI174" s="16">
        <f>AH174+IF(R174="ΠΑΤΡΕΩΝ",4,0)+IF(T174="ΠΑΤΡΕΩΝ",10,0)+IF(AE174="ΠΑΤΡΕΩΝ",AD174,0)+IF(AG174="ΠΑΤΡΕΩΝ",AF174,0)</f>
        <v>19.875</v>
      </c>
      <c r="AJ174" s="16">
        <f>AH174+IF(R174="ΔΥΤΙΚΗΣ ΑΧΑΪΑΣ",4,0)+IF(T174="ΔΥΤΙΚΗΣ ΑΧΑΪΑΣ",10,0)+IF(AE174="ΔΥΤΙΚΗΣ ΑΧΑΪΑΣ",AD174,0)+IF(AG174="ΔΥΤΙΚΗΣ ΑΧΑΪΑΣ",AF174,0)</f>
        <v>33.875</v>
      </c>
      <c r="AK174" s="16">
        <f>AH174+IF(R174="ΑΙΓΙΑΛΕΙΑΣ",4,0)+IF(T174="ΑΙΓΙΑΛΕΙΑΣ",10,0)+IF(AE174="ΑΙΓΙΑΛΕΙΑΣ",AD174,0)+IF(AG174="ΑΙΓΙΑΛΕΙΑΣ",AF174,0)</f>
        <v>19.875</v>
      </c>
      <c r="AL174" s="16">
        <f>AH174+IF(R174="ΕΡΥΜΑΝΘΟΥ",4,0)+IF(T174="ΕΡΥΜΑΝΘΟΥ",10,0)+IF(AE174="ΕΡΥΜΑΝΘΟΥ",AD174,0)+IF(AG174="ΕΡΥΜΑΝΘΟΥ",AF174,0)</f>
        <v>19.875</v>
      </c>
      <c r="AM174" s="16">
        <f>AH174+IF(R174="ΚΑΛΑΒΡΥΤΩΝ",4,0)+IF(T174="ΚΑΛΑΒΡΥΤΩΝ",10,0)+IF(AE174="ΚΑΛΑΒΡΥΤΩΝ",AD174,0)+IF(AG174="ΚΑΛΑΒΡΥΤΩΝ",AF174,0)</f>
        <v>19.875</v>
      </c>
    </row>
    <row r="175" spans="1:39">
      <c r="A175" s="15">
        <v>174</v>
      </c>
      <c r="B175" s="9" t="s">
        <v>38</v>
      </c>
      <c r="C175" s="9">
        <v>617851</v>
      </c>
      <c r="D175" s="9" t="s">
        <v>277</v>
      </c>
      <c r="E175" s="9" t="s">
        <v>272</v>
      </c>
      <c r="F175" s="9" t="s">
        <v>278</v>
      </c>
      <c r="G175" s="9">
        <v>10</v>
      </c>
      <c r="H175" s="9">
        <v>7</v>
      </c>
      <c r="I175" s="9">
        <v>8</v>
      </c>
      <c r="J175" s="2">
        <f>G175</f>
        <v>10</v>
      </c>
      <c r="K175" s="2">
        <f>IF(I175&gt;14,H175+1,H175)</f>
        <v>7</v>
      </c>
      <c r="L175" s="2">
        <f>J175+K175/12</f>
        <v>10.583333333333334</v>
      </c>
      <c r="M175" s="2">
        <f>TRUNC((IF(L175&gt;20,(L175-20)*2+10+15,(IF(L175&gt;10,(L175-10)*1.5+10,L175*1)))),3)</f>
        <v>10.875</v>
      </c>
      <c r="N175" s="6">
        <v>10.875</v>
      </c>
      <c r="O175" s="9">
        <v>4</v>
      </c>
      <c r="P175" s="9">
        <v>5</v>
      </c>
      <c r="Q175" s="9">
        <v>4</v>
      </c>
      <c r="R175" s="9" t="s">
        <v>47</v>
      </c>
      <c r="S175" s="9">
        <v>0</v>
      </c>
      <c r="T175" s="9">
        <v>0</v>
      </c>
      <c r="U175" s="15"/>
      <c r="V175" s="15"/>
      <c r="W175" s="15"/>
      <c r="X175" s="15"/>
      <c r="Y175" s="15"/>
      <c r="Z175" s="10">
        <v>19.582999999999998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16">
        <f>N175+O175+P175+AA175+AB175+AC175</f>
        <v>19.875</v>
      </c>
      <c r="AI175" s="16">
        <f>AH175+IF(R175="ΠΑΤΡΕΩΝ",4,0)+IF(T175="ΠΑΤΡΕΩΝ",10,0)+IF(AE175="ΠΑΤΡΕΩΝ",AD175,0)+IF(AG175="ΠΑΤΡΕΩΝ",AF175,0)</f>
        <v>23.875</v>
      </c>
      <c r="AJ175" s="16">
        <f>AH175+IF(R175="ΔΥΤΙΚΗΣ ΑΧΑΪΑΣ",4,0)+IF(T175="ΔΥΤΙΚΗΣ ΑΧΑΪΑΣ",10,0)+IF(AE175="ΔΥΤΙΚΗΣ ΑΧΑΪΑΣ",AD175,0)+IF(AG175="ΔΥΤΙΚΗΣ ΑΧΑΪΑΣ",AF175,0)</f>
        <v>19.875</v>
      </c>
      <c r="AK175" s="16">
        <f>AH175+IF(R175="ΑΙΓΙΑΛΕΙΑΣ",4,0)+IF(T175="ΑΙΓΙΑΛΕΙΑΣ",10,0)+IF(AE175="ΑΙΓΙΑΛΕΙΑΣ",AD175,0)+IF(AG175="ΑΙΓΙΑΛΕΙΑΣ",AF175,0)</f>
        <v>19.875</v>
      </c>
      <c r="AL175" s="16">
        <f>AH175+IF(R175="ΕΡΥΜΑΝΘΟΥ",4,0)+IF(T175="ΕΡΥΜΑΝΘΟΥ",10,0)+IF(AE175="ΕΡΥΜΑΝΘΟΥ",AD175,0)+IF(AG175="ΕΡΥΜΑΝΘΟΥ",AF175,0)</f>
        <v>19.875</v>
      </c>
      <c r="AM175" s="16">
        <f>AH175+IF(R175="ΚΑΛΑΒΡΥΤΩΝ",4,0)+IF(T175="ΚΑΛΑΒΡΥΤΩΝ",10,0)+IF(AE175="ΚΑΛΑΒΡΥΤΩΝ",AD175,0)+IF(AG175="ΚΑΛΑΒΡΥΤΩΝ",AF175,0)</f>
        <v>19.875</v>
      </c>
    </row>
    <row r="176" spans="1:39">
      <c r="A176" s="15">
        <v>175</v>
      </c>
      <c r="B176" s="9" t="s">
        <v>38</v>
      </c>
      <c r="C176" s="9">
        <v>617682</v>
      </c>
      <c r="D176" s="9" t="s">
        <v>293</v>
      </c>
      <c r="E176" s="9" t="s">
        <v>53</v>
      </c>
      <c r="F176" s="9" t="s">
        <v>87</v>
      </c>
      <c r="G176" s="9">
        <v>10</v>
      </c>
      <c r="H176" s="9">
        <v>7</v>
      </c>
      <c r="I176" s="9">
        <v>6</v>
      </c>
      <c r="J176" s="2">
        <f>G176</f>
        <v>10</v>
      </c>
      <c r="K176" s="2">
        <f>IF(I176&gt;14,H176+1,H176)</f>
        <v>7</v>
      </c>
      <c r="L176" s="2">
        <f>J176+K176/12</f>
        <v>10.583333333333334</v>
      </c>
      <c r="M176" s="18">
        <f>TRUNC((IF(L176&gt;20,(L176-20)*2+10+15,(IF(L176&gt;10,(L176-10)*1.5+10,L176*1)))),3)</f>
        <v>10.875</v>
      </c>
      <c r="N176" s="6">
        <v>10.875</v>
      </c>
      <c r="O176" s="9">
        <v>4</v>
      </c>
      <c r="P176" s="9">
        <v>5</v>
      </c>
      <c r="Q176" s="9">
        <v>4</v>
      </c>
      <c r="R176" s="9" t="s">
        <v>47</v>
      </c>
      <c r="S176" s="9">
        <v>0</v>
      </c>
      <c r="T176" s="9">
        <v>0</v>
      </c>
      <c r="U176" s="15"/>
      <c r="V176" s="15"/>
      <c r="W176" s="15"/>
      <c r="X176" s="15"/>
      <c r="Y176" s="15"/>
      <c r="Z176" s="10">
        <v>19.582999999999998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16">
        <f>N176+O176+P176+AA176+AB176+AC176</f>
        <v>19.875</v>
      </c>
      <c r="AI176" s="16">
        <f>AH176+IF(R176="ΠΑΤΡΕΩΝ",4,0)+IF(T176="ΠΑΤΡΕΩΝ",10,0)+IF(AE176="ΠΑΤΡΕΩΝ",AD176,0)+IF(AG176="ΠΑΤΡΕΩΝ",AF176,0)</f>
        <v>23.875</v>
      </c>
      <c r="AJ176" s="16">
        <f>AH176+IF(R176="ΔΥΤΙΚΗΣ ΑΧΑΪΑΣ",4,0)+IF(T176="ΔΥΤΙΚΗΣ ΑΧΑΪΑΣ",10,0)+IF(AE176="ΔΥΤΙΚΗΣ ΑΧΑΪΑΣ",AD176,0)+IF(AG176="ΔΥΤΙΚΗΣ ΑΧΑΪΑΣ",AF176,0)</f>
        <v>19.875</v>
      </c>
      <c r="AK176" s="16">
        <f>AH176+IF(R176="ΑΙΓΙΑΛΕΙΑΣ",4,0)+IF(T176="ΑΙΓΙΑΛΕΙΑΣ",10,0)+IF(AE176="ΑΙΓΙΑΛΕΙΑΣ",AD176,0)+IF(AG176="ΑΙΓΙΑΛΕΙΑΣ",AF176,0)</f>
        <v>19.875</v>
      </c>
      <c r="AL176" s="16">
        <f>AH176+IF(R176="ΕΡΥΜΑΝΘΟΥ",4,0)+IF(T176="ΕΡΥΜΑΝΘΟΥ",10,0)+IF(AE176="ΕΡΥΜΑΝΘΟΥ",AD176,0)+IF(AG176="ΕΡΥΜΑΝΘΟΥ",AF176,0)</f>
        <v>19.875</v>
      </c>
      <c r="AM176" s="16">
        <f>AH176+IF(R176="ΚΑΛΑΒΡΥΤΩΝ",4,0)+IF(T176="ΚΑΛΑΒΡΥΤΩΝ",10,0)+IF(AE176="ΚΑΛΑΒΡΥΤΩΝ",AD176,0)+IF(AG176="ΚΑΛΑΒΡΥΤΩΝ",AF176,0)</f>
        <v>19.875</v>
      </c>
    </row>
    <row r="177" spans="1:39">
      <c r="A177" s="15">
        <v>176</v>
      </c>
      <c r="B177" s="9" t="s">
        <v>38</v>
      </c>
      <c r="C177" s="9">
        <v>617967</v>
      </c>
      <c r="D177" s="9" t="s">
        <v>308</v>
      </c>
      <c r="E177" s="9" t="s">
        <v>309</v>
      </c>
      <c r="F177" s="9" t="s">
        <v>110</v>
      </c>
      <c r="G177" s="9">
        <v>10</v>
      </c>
      <c r="H177" s="9">
        <v>7</v>
      </c>
      <c r="I177" s="9">
        <v>7</v>
      </c>
      <c r="J177" s="2">
        <f>G177</f>
        <v>10</v>
      </c>
      <c r="K177" s="2">
        <f>IF(I177&gt;14,H177+1,H177)</f>
        <v>7</v>
      </c>
      <c r="L177" s="2">
        <f>J177+K177/12</f>
        <v>10.583333333333334</v>
      </c>
      <c r="M177" s="2">
        <f>TRUNC((IF(L177&gt;20,(L177-20)*2+10+15,(IF(L177&gt;10,(L177-10)*1.5+10,L177*1)))),3)</f>
        <v>10.875</v>
      </c>
      <c r="N177" s="6">
        <v>10.875</v>
      </c>
      <c r="O177" s="9">
        <v>4</v>
      </c>
      <c r="P177" s="9">
        <v>5</v>
      </c>
      <c r="Q177" s="9">
        <v>4</v>
      </c>
      <c r="R177" s="9" t="s">
        <v>47</v>
      </c>
      <c r="S177" s="9">
        <v>10</v>
      </c>
      <c r="T177" s="9" t="s">
        <v>47</v>
      </c>
      <c r="U177" s="15"/>
      <c r="V177" s="15"/>
      <c r="W177" s="15"/>
      <c r="X177" s="15"/>
      <c r="Y177" s="15"/>
      <c r="Z177" s="10">
        <v>19.582999999999998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16">
        <f>N177+O177+P177+AA177+AB177+AC177</f>
        <v>19.875</v>
      </c>
      <c r="AI177" s="16">
        <f>AH177+IF(R177="ΠΑΤΡΕΩΝ",4,0)+IF(T177="ΠΑΤΡΕΩΝ",10,0)+IF(AE177="ΠΑΤΡΕΩΝ",AD177,0)+IF(AG177="ΠΑΤΡΕΩΝ",AF177,0)</f>
        <v>33.875</v>
      </c>
      <c r="AJ177" s="16">
        <f>AH177+IF(R177="ΔΥΤΙΚΗΣ ΑΧΑΪΑΣ",4,0)+IF(T177="ΔΥΤΙΚΗΣ ΑΧΑΪΑΣ",10,0)+IF(AE177="ΔΥΤΙΚΗΣ ΑΧΑΪΑΣ",AD177,0)+IF(AG177="ΔΥΤΙΚΗΣ ΑΧΑΪΑΣ",AF177,0)</f>
        <v>19.875</v>
      </c>
      <c r="AK177" s="16">
        <f>AH177+IF(R177="ΑΙΓΙΑΛΕΙΑΣ",4,0)+IF(T177="ΑΙΓΙΑΛΕΙΑΣ",10,0)+IF(AE177="ΑΙΓΙΑΛΕΙΑΣ",AD177,0)+IF(AG177="ΑΙΓΙΑΛΕΙΑΣ",AF177,0)</f>
        <v>19.875</v>
      </c>
      <c r="AL177" s="16">
        <f>AH177+IF(R177="ΕΡΥΜΑΝΘΟΥ",4,0)+IF(T177="ΕΡΥΜΑΝΘΟΥ",10,0)+IF(AE177="ΕΡΥΜΑΝΘΟΥ",AD177,0)+IF(AG177="ΕΡΥΜΑΝΘΟΥ",AF177,0)</f>
        <v>19.875</v>
      </c>
      <c r="AM177" s="16">
        <f>AH177+IF(R177="ΚΑΛΑΒΡΥΤΩΝ",4,0)+IF(T177="ΚΑΛΑΒΡΥΤΩΝ",10,0)+IF(AE177="ΚΑΛΑΒΡΥΤΩΝ",AD177,0)+IF(AG177="ΚΑΛΑΒΡΥΤΩΝ",AF177,0)</f>
        <v>19.875</v>
      </c>
    </row>
    <row r="178" spans="1:39">
      <c r="A178" s="15">
        <v>177</v>
      </c>
      <c r="B178" s="9" t="s">
        <v>38</v>
      </c>
      <c r="C178" s="9">
        <v>617972</v>
      </c>
      <c r="D178" s="9" t="s">
        <v>348</v>
      </c>
      <c r="E178" s="9" t="s">
        <v>51</v>
      </c>
      <c r="F178" s="9" t="s">
        <v>349</v>
      </c>
      <c r="G178" s="9">
        <v>10</v>
      </c>
      <c r="H178" s="9">
        <v>7</v>
      </c>
      <c r="I178" s="9">
        <v>7</v>
      </c>
      <c r="J178" s="2">
        <f>G178</f>
        <v>10</v>
      </c>
      <c r="K178" s="2">
        <f>IF(I178&gt;14,H178+1,H178)</f>
        <v>7</v>
      </c>
      <c r="L178" s="2">
        <f>J178+K178/12</f>
        <v>10.583333333333334</v>
      </c>
      <c r="M178" s="2">
        <f>TRUNC((IF(L178&gt;20,(L178-20)*2+10+15,(IF(L178&gt;10,(L178-10)*1.5+10,L178*1)))),3)</f>
        <v>10.875</v>
      </c>
      <c r="N178" s="6">
        <v>10.875</v>
      </c>
      <c r="O178" s="9">
        <v>4</v>
      </c>
      <c r="P178" s="9">
        <v>5</v>
      </c>
      <c r="Q178" s="9">
        <v>4</v>
      </c>
      <c r="R178" s="9" t="s">
        <v>47</v>
      </c>
      <c r="S178" s="9">
        <v>10</v>
      </c>
      <c r="T178" s="15" t="s">
        <v>67</v>
      </c>
      <c r="U178" s="15"/>
      <c r="V178" s="15"/>
      <c r="W178" s="15"/>
      <c r="X178" s="15"/>
      <c r="Y178" s="15"/>
      <c r="Z178" s="10">
        <v>19.582999999999998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16">
        <f>N178+O178+P178+AA178+AB178+AC178</f>
        <v>19.875</v>
      </c>
      <c r="AI178" s="16">
        <f>AH178+IF(R178="ΠΑΤΡΕΩΝ",4,0)+IF(T178="ΠΑΤΡΕΩΝ",10,0)+IF(AE178="ΠΑΤΡΕΩΝ",AD178,0)+IF(AG178="ΠΑΤΡΕΩΝ",AF178,0)</f>
        <v>23.875</v>
      </c>
      <c r="AJ178" s="16">
        <f>AH178+IF(R178="ΔΥΤΙΚΗΣ ΑΧΑΪΑΣ",4,0)+IF(T178="ΔΥΤΙΚΗΣ ΑΧΑΪΑΣ",10,0)+IF(AE178="ΔΥΤΙΚΗΣ ΑΧΑΪΑΣ",AD178,0)+IF(AG178="ΔΥΤΙΚΗΣ ΑΧΑΪΑΣ",AF178,0)</f>
        <v>19.875</v>
      </c>
      <c r="AK178" s="16">
        <f>AH178+IF(R178="ΑΙΓΙΑΛΕΙΑΣ",4,0)+IF(T178="ΑΙΓΙΑΛΕΙΑΣ",10,0)+IF(AE178="ΑΙΓΙΑΛΕΙΑΣ",AD178,0)+IF(AG178="ΑΙΓΙΑΛΕΙΑΣ",AF178,0)</f>
        <v>29.875</v>
      </c>
      <c r="AL178" s="16">
        <f>AH178+IF(R178="ΕΡΥΜΑΝΘΟΥ",4,0)+IF(T178="ΕΡΥΜΑΝΘΟΥ",10,0)+IF(AE178="ΕΡΥΜΑΝΘΟΥ",AD178,0)+IF(AG178="ΕΡΥΜΑΝΘΟΥ",AF178,0)</f>
        <v>19.875</v>
      </c>
      <c r="AM178" s="16">
        <f>AH178+IF(R178="ΚΑΛΑΒΡΥΤΩΝ",4,0)+IF(T178="ΚΑΛΑΒΡΥΤΩΝ",10,0)+IF(AE178="ΚΑΛΑΒΡΥΤΩΝ",AD178,0)+IF(AG178="ΚΑΛΑΒΡΥΤΩΝ",AF178,0)</f>
        <v>19.875</v>
      </c>
    </row>
    <row r="179" spans="1:39">
      <c r="A179" s="15">
        <v>178</v>
      </c>
      <c r="B179" s="5" t="s">
        <v>38</v>
      </c>
      <c r="C179" s="5">
        <v>618027</v>
      </c>
      <c r="D179" s="5" t="s">
        <v>374</v>
      </c>
      <c r="E179" s="5" t="s">
        <v>113</v>
      </c>
      <c r="F179" s="5" t="s">
        <v>53</v>
      </c>
      <c r="G179" s="5">
        <v>10</v>
      </c>
      <c r="H179" s="5">
        <v>7</v>
      </c>
      <c r="I179" s="5">
        <v>6</v>
      </c>
      <c r="J179" s="2">
        <f>G179</f>
        <v>10</v>
      </c>
      <c r="K179" s="2">
        <f>IF(I179&gt;14,H179+1,H179)</f>
        <v>7</v>
      </c>
      <c r="L179" s="2">
        <f>J179+K179/12</f>
        <v>10.583333333333334</v>
      </c>
      <c r="M179" s="2">
        <f>TRUNC((IF(L179&gt;20,(L179-20)*2+10+15,(IF(L179&gt;10,(L179-10)*1.5+10,L179*1)))),3)</f>
        <v>10.875</v>
      </c>
      <c r="N179" s="6">
        <v>10.875</v>
      </c>
      <c r="O179" s="5">
        <v>4</v>
      </c>
      <c r="P179" s="5">
        <v>5</v>
      </c>
      <c r="Q179" s="5">
        <v>4</v>
      </c>
      <c r="R179" s="9" t="s">
        <v>47</v>
      </c>
      <c r="S179" s="5">
        <v>10</v>
      </c>
      <c r="T179" s="5" t="s">
        <v>41</v>
      </c>
      <c r="U179" s="15"/>
      <c r="V179" s="15"/>
      <c r="W179" s="15"/>
      <c r="X179" s="15"/>
      <c r="Y179" s="15"/>
      <c r="Z179" s="7">
        <v>19.582999999999998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16">
        <f>N179+O179+P179+AA179+AB179+AC179</f>
        <v>19.875</v>
      </c>
      <c r="AI179" s="16">
        <f>AH179+IF(R179="ΠΑΤΡΕΩΝ",4,0)+IF(T179="ΠΑΤΡΕΩΝ",10,0)+IF(AE179="ΠΑΤΡΕΩΝ",AD179,0)+IF(AG179="ΠΑΤΡΕΩΝ",AF179,0)</f>
        <v>23.875</v>
      </c>
      <c r="AJ179" s="16">
        <f>AH179+IF(R179="ΔΥΤΙΚΗΣ ΑΧΑΪΑΣ",4,0)+IF(T179="ΔΥΤΙΚΗΣ ΑΧΑΪΑΣ",10,0)+IF(AE179="ΔΥΤΙΚΗΣ ΑΧΑΪΑΣ",AD179,0)+IF(AG179="ΔΥΤΙΚΗΣ ΑΧΑΪΑΣ",AF179,0)</f>
        <v>29.875</v>
      </c>
      <c r="AK179" s="16">
        <f>AH179+IF(R179="ΑΙΓΙΑΛΕΙΑΣ",4,0)+IF(T179="ΑΙΓΙΑΛΕΙΑΣ",10,0)+IF(AE179="ΑΙΓΙΑΛΕΙΑΣ",AD179,0)+IF(AG179="ΑΙΓΙΑΛΕΙΑΣ",AF179,0)</f>
        <v>19.875</v>
      </c>
      <c r="AL179" s="16">
        <f>AH179+IF(R179="ΕΡΥΜΑΝΘΟΥ",4,0)+IF(T179="ΕΡΥΜΑΝΘΟΥ",10,0)+IF(AE179="ΕΡΥΜΑΝΘΟΥ",AD179,0)+IF(AG179="ΕΡΥΜΑΝΘΟΥ",AF179,0)</f>
        <v>19.875</v>
      </c>
      <c r="AM179" s="16">
        <f>AH179+IF(R179="ΚΑΛΑΒΡΥΤΩΝ",4,0)+IF(T179="ΚΑΛΑΒΡΥΤΩΝ",10,0)+IF(AE179="ΚΑΛΑΒΡΥΤΩΝ",AD179,0)+IF(AG179="ΚΑΛΑΒΡΥΤΩΝ",AF179,0)</f>
        <v>19.875</v>
      </c>
    </row>
    <row r="180" spans="1:39">
      <c r="A180" s="15">
        <v>179</v>
      </c>
      <c r="B180" s="9" t="s">
        <v>38</v>
      </c>
      <c r="C180" s="9">
        <v>617821</v>
      </c>
      <c r="D180" s="9" t="s">
        <v>401</v>
      </c>
      <c r="E180" s="9" t="s">
        <v>62</v>
      </c>
      <c r="F180" s="9" t="s">
        <v>87</v>
      </c>
      <c r="G180" s="9">
        <v>10</v>
      </c>
      <c r="H180" s="9">
        <v>7</v>
      </c>
      <c r="I180" s="9">
        <v>8</v>
      </c>
      <c r="J180" s="2">
        <f>G180</f>
        <v>10</v>
      </c>
      <c r="K180" s="2">
        <f>IF(I180&gt;14,H180+1,H180)</f>
        <v>7</v>
      </c>
      <c r="L180" s="2">
        <f>J180+K180/12</f>
        <v>10.583333333333334</v>
      </c>
      <c r="M180" s="2">
        <f>TRUNC((IF(L180&gt;20,(L180-20)*2+10+15,(IF(L180&gt;10,(L180-10)*1.5+10,L180*1)))),3)</f>
        <v>10.875</v>
      </c>
      <c r="N180" s="6">
        <v>10.875</v>
      </c>
      <c r="O180" s="9">
        <v>4</v>
      </c>
      <c r="P180" s="9">
        <v>5</v>
      </c>
      <c r="Q180" s="9">
        <v>4</v>
      </c>
      <c r="R180" s="9" t="s">
        <v>47</v>
      </c>
      <c r="S180" s="9">
        <v>10</v>
      </c>
      <c r="T180" s="9" t="s">
        <v>47</v>
      </c>
      <c r="U180" s="15"/>
      <c r="V180" s="15"/>
      <c r="W180" s="15"/>
      <c r="X180" s="15"/>
      <c r="Y180" s="15"/>
      <c r="Z180" s="10">
        <v>19.582999999999998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16">
        <f>N180+O180+P180+AA180+AB180+AC180</f>
        <v>19.875</v>
      </c>
      <c r="AI180" s="16">
        <f>AH180+IF(R180="ΠΑΤΡΕΩΝ",4,0)+IF(T180="ΠΑΤΡΕΩΝ",10,0)+IF(AE180="ΠΑΤΡΕΩΝ",AD180,0)+IF(AG180="ΠΑΤΡΕΩΝ",AF180,0)</f>
        <v>33.875</v>
      </c>
      <c r="AJ180" s="16">
        <f>AH180+IF(R180="ΔΥΤΙΚΗΣ ΑΧΑΪΑΣ",4,0)+IF(T180="ΔΥΤΙΚΗΣ ΑΧΑΪΑΣ",10,0)+IF(AE180="ΔΥΤΙΚΗΣ ΑΧΑΪΑΣ",AD180,0)+IF(AG180="ΔΥΤΙΚΗΣ ΑΧΑΪΑΣ",AF180,0)</f>
        <v>19.875</v>
      </c>
      <c r="AK180" s="16">
        <f>AH180+IF(R180="ΑΙΓΙΑΛΕΙΑΣ",4,0)+IF(T180="ΑΙΓΙΑΛΕΙΑΣ",10,0)+IF(AE180="ΑΙΓΙΑΛΕΙΑΣ",AD180,0)+IF(AG180="ΑΙΓΙΑΛΕΙΑΣ",AF180,0)</f>
        <v>19.875</v>
      </c>
      <c r="AL180" s="16">
        <f>AH180+IF(R180="ΕΡΥΜΑΝΘΟΥ",4,0)+IF(T180="ΕΡΥΜΑΝΘΟΥ",10,0)+IF(AE180="ΕΡΥΜΑΝΘΟΥ",AD180,0)+IF(AG180="ΕΡΥΜΑΝΘΟΥ",AF180,0)</f>
        <v>19.875</v>
      </c>
      <c r="AM180" s="16">
        <f>AH180+IF(R180="ΚΑΛΑΒΡΥΤΩΝ",4,0)+IF(T180="ΚΑΛΑΒΡΥΤΩΝ",10,0)+IF(AE180="ΚΑΛΑΒΡΥΤΩΝ",AD180,0)+IF(AG180="ΚΑΛΑΒΡΥΤΩΝ",AF180,0)</f>
        <v>19.875</v>
      </c>
    </row>
    <row r="181" spans="1:39">
      <c r="A181" s="15">
        <v>180</v>
      </c>
      <c r="B181" s="15" t="s">
        <v>38</v>
      </c>
      <c r="C181" s="15">
        <v>618292</v>
      </c>
      <c r="D181" s="15" t="s">
        <v>61</v>
      </c>
      <c r="E181" s="15" t="s">
        <v>62</v>
      </c>
      <c r="F181" s="15">
        <v>1</v>
      </c>
      <c r="G181" s="1">
        <v>10</v>
      </c>
      <c r="H181" s="1">
        <v>5</v>
      </c>
      <c r="I181" s="1">
        <v>16</v>
      </c>
      <c r="J181" s="1">
        <f>G181</f>
        <v>10</v>
      </c>
      <c r="K181" s="1">
        <f>IF(I181&gt;14,H181+1,H181)</f>
        <v>6</v>
      </c>
      <c r="L181" s="1">
        <f>J181+K181/12</f>
        <v>10.5</v>
      </c>
      <c r="M181" s="1">
        <f>TRUNC((IF(L181&gt;20,(L181-20)*2+10+15,(IF(L181&gt;10,(L181-10)*1.5+10,L181*1)))),3)</f>
        <v>10.75</v>
      </c>
      <c r="N181" s="17">
        <v>10.75</v>
      </c>
      <c r="O181" s="15">
        <v>4</v>
      </c>
      <c r="P181" s="15">
        <v>5</v>
      </c>
      <c r="Q181" s="15">
        <v>4</v>
      </c>
      <c r="R181" s="15" t="s">
        <v>47</v>
      </c>
      <c r="S181" s="15">
        <v>10</v>
      </c>
      <c r="T181" s="15" t="s">
        <v>41</v>
      </c>
      <c r="U181" s="15" t="s">
        <v>42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  <c r="AH181" s="16">
        <f>N181+O181+P181+AA181+AB181+AC181</f>
        <v>19.75</v>
      </c>
      <c r="AI181" s="15">
        <f>AH181+IF(R181="ΠΑΤΡΕΩΝ",4,0)+IF(T181="ΠΑΤΡΕΩΝ",10,0)+IF(AE181="ΠΑΤΡΕΩΝ",AD181,0)+IF(AG181="ΠΑΤΡΕΩΝ",AF181,0)</f>
        <v>23.75</v>
      </c>
      <c r="AJ181" s="15">
        <f>AH181+IF(R181="ΔΥΤΙΚΗΣ ΑΧΑΪΑΣ",4,0)+IF(T181="ΔΥΤΙΚΗΣ ΑΧΑΪΑΣ",10,0)+IF(AE181="ΔΥΤΙΚΗΣ ΑΧΑΪΑΣ",AD181,0)+IF(AG181="ΔΥΤΙΚΗΣ ΑΧΑΪΑΣ",AF181,0)</f>
        <v>29.75</v>
      </c>
      <c r="AK181" s="15">
        <f>AH181+IF(R181="ΑΙΓΙΑΛΕΙΑΣ",4,0)+IF(T181="ΑΙΓΙΑΛΕΙΑΣ",10,0)+IF(AE181="ΑΙΓΙΑΛΕΙΑΣ",AD181,0)+IF(AG181="ΑΙΓΙΑΛΕΙΑΣ",AF181,0)</f>
        <v>19.75</v>
      </c>
      <c r="AL181" s="15">
        <f>AH181+IF(R181="ΕΡΥΜΑΝΘΟΥ",4,0)+IF(T181="ΕΡΥΜΑΝΘΟΥ",10,0)+IF(AE181="ΕΡΥΜΑΝΘΟΥ",AD181,0)+IF(AG181="ΕΡΥΜΑΝΘΟΥ",AF181,0)</f>
        <v>19.75</v>
      </c>
      <c r="AM181" s="15">
        <f>AH181+IF(R181="ΚΑΛΑΒΡΥΤΩΝ",4,0)+IF(T181="ΚΑΛΑΒΡΥΤΩΝ",10,0)+IF(AE181="ΚΑΛΑΒΡΥΤΩΝ",AD181,0)+IF(AG181="ΚΑΛΑΒΡΥΤΩΝ",AF181,0)</f>
        <v>19.75</v>
      </c>
    </row>
    <row r="182" spans="1:39">
      <c r="A182" s="15">
        <v>181</v>
      </c>
      <c r="B182" s="9" t="s">
        <v>38</v>
      </c>
      <c r="C182" s="9">
        <v>593131</v>
      </c>
      <c r="D182" s="9" t="s">
        <v>167</v>
      </c>
      <c r="E182" s="9" t="s">
        <v>168</v>
      </c>
      <c r="F182" s="9" t="s">
        <v>169</v>
      </c>
      <c r="G182" s="9">
        <v>16</v>
      </c>
      <c r="H182" s="9">
        <v>6</v>
      </c>
      <c r="I182" s="9">
        <v>10</v>
      </c>
      <c r="J182" s="2">
        <f>G182</f>
        <v>16</v>
      </c>
      <c r="K182" s="2">
        <f>IF(I182&gt;14,H182+1,H182)</f>
        <v>6</v>
      </c>
      <c r="L182" s="2">
        <f>J182+K182/12</f>
        <v>16.5</v>
      </c>
      <c r="M182" s="2">
        <f>TRUNC((IF(L182&gt;20,(L182-20)*2+10+15,(IF(L182&gt;10,(L182-10)*1.5+10,L182*1)))),3)</f>
        <v>19.75</v>
      </c>
      <c r="N182" s="6">
        <v>19.75</v>
      </c>
      <c r="O182" s="9">
        <v>0</v>
      </c>
      <c r="P182" s="9">
        <v>0</v>
      </c>
      <c r="Q182" s="9">
        <v>4</v>
      </c>
      <c r="R182" s="9" t="s">
        <v>47</v>
      </c>
      <c r="S182" s="9">
        <v>0</v>
      </c>
      <c r="T182" s="9">
        <v>0</v>
      </c>
      <c r="U182" s="15"/>
      <c r="V182" s="15"/>
      <c r="W182" s="15"/>
      <c r="X182" s="15"/>
      <c r="Y182" s="15"/>
      <c r="Z182" s="9">
        <v>19.75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16">
        <f>N182+O182+P182+AA182+AB182+AC182</f>
        <v>19.75</v>
      </c>
      <c r="AI182" s="16">
        <f>AH182+IF(R182="ΠΑΤΡΕΩΝ",4,0)+IF(T182="ΠΑΤΡΕΩΝ",10,0)+IF(AE182="ΠΑΤΡΕΩΝ",AD182,0)+IF(AG182="ΠΑΤΡΕΩΝ",AF182,0)</f>
        <v>23.75</v>
      </c>
      <c r="AJ182" s="16">
        <f>AH182+IF(R182="ΔΥΤΙΚΗΣ ΑΧΑΪΑΣ",4,0)+IF(T182="ΔΥΤΙΚΗΣ ΑΧΑΪΑΣ",10,0)+IF(AE182="ΔΥΤΙΚΗΣ ΑΧΑΪΑΣ",AD182,0)+IF(AG182="ΔΥΤΙΚΗΣ ΑΧΑΪΑΣ",AF182,0)</f>
        <v>19.75</v>
      </c>
      <c r="AK182" s="16">
        <f>AH182+IF(R182="ΑΙΓΙΑΛΕΙΑΣ",4,0)+IF(T182="ΑΙΓΙΑΛΕΙΑΣ",10,0)+IF(AE182="ΑΙΓΙΑΛΕΙΑΣ",AD182,0)+IF(AG182="ΑΙΓΙΑΛΕΙΑΣ",AF182,0)</f>
        <v>19.75</v>
      </c>
      <c r="AL182" s="16">
        <f>AH182+IF(R182="ΕΡΥΜΑΝΘΟΥ",4,0)+IF(T182="ΕΡΥΜΑΝΘΟΥ",10,0)+IF(AE182="ΕΡΥΜΑΝΘΟΥ",AD182,0)+IF(AG182="ΕΡΥΜΑΝΘΟΥ",AF182,0)</f>
        <v>19.75</v>
      </c>
      <c r="AM182" s="16">
        <f>AH182+IF(R182="ΚΑΛΑΒΡΥΤΩΝ",4,0)+IF(T182="ΚΑΛΑΒΡΥΤΩΝ",10,0)+IF(AE182="ΚΑΛΑΒΡΥΤΩΝ",AD182,0)+IF(AG182="ΚΑΛΑΒΡΥΤΩΝ",AF182,0)</f>
        <v>19.75</v>
      </c>
    </row>
    <row r="183" spans="1:39">
      <c r="A183" s="15">
        <v>182</v>
      </c>
      <c r="B183" s="9" t="s">
        <v>38</v>
      </c>
      <c r="C183" s="9">
        <v>605493</v>
      </c>
      <c r="D183" s="9" t="s">
        <v>429</v>
      </c>
      <c r="E183" s="9" t="s">
        <v>430</v>
      </c>
      <c r="F183" s="9" t="s">
        <v>59</v>
      </c>
      <c r="G183" s="9">
        <v>13</v>
      </c>
      <c r="H183" s="9">
        <v>9</v>
      </c>
      <c r="I183" s="9">
        <v>11</v>
      </c>
      <c r="J183" s="2">
        <f>G183</f>
        <v>13</v>
      </c>
      <c r="K183" s="2">
        <f>IF(I183&gt;14,H183+1,H183)</f>
        <v>9</v>
      </c>
      <c r="L183" s="2">
        <f>J183+K183/12</f>
        <v>13.75</v>
      </c>
      <c r="M183" s="2">
        <f>TRUNC((IF(L183&gt;20,(L183-20)*2+10+15,(IF(L183&gt;10,(L183-10)*1.5+10,L183*1)))),3)</f>
        <v>15.625</v>
      </c>
      <c r="N183" s="6">
        <v>15.625</v>
      </c>
      <c r="O183" s="9">
        <v>4</v>
      </c>
      <c r="P183" s="9">
        <v>0</v>
      </c>
      <c r="Q183" s="9">
        <v>4</v>
      </c>
      <c r="R183" s="9" t="s">
        <v>47</v>
      </c>
      <c r="S183" s="9">
        <v>0</v>
      </c>
      <c r="T183" s="9">
        <v>0</v>
      </c>
      <c r="U183" s="15"/>
      <c r="V183" s="15"/>
      <c r="W183" s="15"/>
      <c r="X183" s="15"/>
      <c r="Y183" s="15"/>
      <c r="Z183" s="10">
        <v>19.625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16">
        <f>N183+O183+P183+AA183+AB183+AC183</f>
        <v>19.625</v>
      </c>
      <c r="AI183" s="16">
        <f>AH183+IF(R183="ΠΑΤΡΕΩΝ",4,0)+IF(T183="ΠΑΤΡΕΩΝ",10,0)+IF(AE183="ΠΑΤΡΕΩΝ",AD183,0)+IF(AG183="ΠΑΤΡΕΩΝ",AF183,0)</f>
        <v>23.625</v>
      </c>
      <c r="AJ183" s="16">
        <f>AH183+IF(R183="ΔΥΤΙΚΗΣ ΑΧΑΪΑΣ",4,0)+IF(T183="ΔΥΤΙΚΗΣ ΑΧΑΪΑΣ",10,0)+IF(AE183="ΔΥΤΙΚΗΣ ΑΧΑΪΑΣ",AD183,0)+IF(AG183="ΔΥΤΙΚΗΣ ΑΧΑΪΑΣ",AF183,0)</f>
        <v>19.625</v>
      </c>
      <c r="AK183" s="16">
        <f>AH183+IF(R183="ΑΙΓΙΑΛΕΙΑΣ",4,0)+IF(T183="ΑΙΓΙΑΛΕΙΑΣ",10,0)+IF(AE183="ΑΙΓΙΑΛΕΙΑΣ",AD183,0)+IF(AG183="ΑΙΓΙΑΛΕΙΑΣ",AF183,0)</f>
        <v>19.625</v>
      </c>
      <c r="AL183" s="16">
        <f>AH183+IF(R183="ΕΡΥΜΑΝΘΟΥ",4,0)+IF(T183="ΕΡΥΜΑΝΘΟΥ",10,0)+IF(AE183="ΕΡΥΜΑΝΘΟΥ",AD183,0)+IF(AG183="ΕΡΥΜΑΝΘΟΥ",AF183,0)</f>
        <v>19.625</v>
      </c>
      <c r="AM183" s="16">
        <f>AH183+IF(R183="ΚΑΛΑΒΡΥΤΩΝ",4,0)+IF(T183="ΚΑΛΑΒΡΥΤΩΝ",10,0)+IF(AE183="ΚΑΛΑΒΡΥΤΩΝ",AD183,0)+IF(AG183="ΚΑΛΑΒΡΥΤΩΝ",AF183,0)</f>
        <v>19.625</v>
      </c>
    </row>
    <row r="184" spans="1:39">
      <c r="A184" s="15">
        <v>183</v>
      </c>
      <c r="B184" s="9" t="s">
        <v>38</v>
      </c>
      <c r="C184" s="9">
        <v>613027</v>
      </c>
      <c r="D184" s="9" t="s">
        <v>441</v>
      </c>
      <c r="E184" s="9" t="s">
        <v>359</v>
      </c>
      <c r="F184" s="9" t="s">
        <v>193</v>
      </c>
      <c r="G184" s="9">
        <v>12</v>
      </c>
      <c r="H184" s="9">
        <v>4</v>
      </c>
      <c r="I184" s="9">
        <v>26</v>
      </c>
      <c r="J184" s="2">
        <f>G184</f>
        <v>12</v>
      </c>
      <c r="K184" s="2">
        <f>IF(I184&gt;14,H184+1,H184)</f>
        <v>5</v>
      </c>
      <c r="L184" s="2">
        <f>J184+K184/12</f>
        <v>12.416666666666666</v>
      </c>
      <c r="M184" s="2">
        <f>TRUNC((IF(L184&gt;20,(L184-20)*2+10+15,(IF(L184&gt;10,(L184-10)*1.5+10,L184*1)))),3)</f>
        <v>13.625</v>
      </c>
      <c r="N184" s="6">
        <v>13.625</v>
      </c>
      <c r="O184" s="9">
        <v>4</v>
      </c>
      <c r="P184" s="9">
        <v>0</v>
      </c>
      <c r="Q184" s="9">
        <v>4</v>
      </c>
      <c r="R184" s="9" t="s">
        <v>47</v>
      </c>
      <c r="S184" s="9">
        <v>10</v>
      </c>
      <c r="T184" s="9" t="s">
        <v>47</v>
      </c>
      <c r="U184" s="15"/>
      <c r="V184" s="15"/>
      <c r="W184" s="15"/>
      <c r="X184" s="15"/>
      <c r="Y184" s="15"/>
      <c r="Z184" s="10">
        <v>17.625</v>
      </c>
      <c r="AA184" s="9">
        <v>2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16">
        <f>N184+O184+P184+AA184+AB184+AC184</f>
        <v>19.625</v>
      </c>
      <c r="AI184" s="16">
        <f>AH184+IF(R184="ΠΑΤΡΕΩΝ",4,0)+IF(T184="ΠΑΤΡΕΩΝ",10,0)+IF(AE184="ΠΑΤΡΕΩΝ",AD184,0)+IF(AG184="ΠΑΤΡΕΩΝ",AF184,0)</f>
        <v>33.625</v>
      </c>
      <c r="AJ184" s="16">
        <f>AH184+IF(R184="ΔΥΤΙΚΗΣ ΑΧΑΪΑΣ",4,0)+IF(T184="ΔΥΤΙΚΗΣ ΑΧΑΪΑΣ",10,0)+IF(AE184="ΔΥΤΙΚΗΣ ΑΧΑΪΑΣ",AD184,0)+IF(AG184="ΔΥΤΙΚΗΣ ΑΧΑΪΑΣ",AF184,0)</f>
        <v>19.625</v>
      </c>
      <c r="AK184" s="16">
        <f>AH184+IF(R184="ΑΙΓΙΑΛΕΙΑΣ",4,0)+IF(T184="ΑΙΓΙΑΛΕΙΑΣ",10,0)+IF(AE184="ΑΙΓΙΑΛΕΙΑΣ",AD184,0)+IF(AG184="ΑΙΓΙΑΛΕΙΑΣ",AF184,0)</f>
        <v>19.625</v>
      </c>
      <c r="AL184" s="16">
        <f>AH184+IF(R184="ΕΡΥΜΑΝΘΟΥ",4,0)+IF(T184="ΕΡΥΜΑΝΘΟΥ",10,0)+IF(AE184="ΕΡΥΜΑΝΘΟΥ",AD184,0)+IF(AG184="ΕΡΥΜΑΝΘΟΥ",AF184,0)</f>
        <v>19.625</v>
      </c>
      <c r="AM184" s="16">
        <f>AH184+IF(R184="ΚΑΛΑΒΡΥΤΩΝ",4,0)+IF(T184="ΚΑΛΑΒΡΥΤΩΝ",10,0)+IF(AE184="ΚΑΛΑΒΡΥΤΩΝ",AD184,0)+IF(AG184="ΚΑΛΑΒΡΥΤΩΝ",AF184,0)</f>
        <v>19.625</v>
      </c>
    </row>
    <row r="185" spans="1:39">
      <c r="A185" s="15">
        <v>184</v>
      </c>
      <c r="B185" s="9" t="s">
        <v>38</v>
      </c>
      <c r="C185" s="9">
        <v>618364</v>
      </c>
      <c r="D185" s="9" t="s">
        <v>353</v>
      </c>
      <c r="E185" s="9" t="s">
        <v>44</v>
      </c>
      <c r="F185" s="9" t="s">
        <v>115</v>
      </c>
      <c r="G185" s="9">
        <v>10</v>
      </c>
      <c r="H185" s="9">
        <v>4</v>
      </c>
      <c r="I185" s="9">
        <v>23</v>
      </c>
      <c r="J185" s="2">
        <f>G185</f>
        <v>10</v>
      </c>
      <c r="K185" s="2">
        <f>IF(I185&gt;14,H185+1,H185)</f>
        <v>5</v>
      </c>
      <c r="L185" s="2">
        <f>J185+K185/12</f>
        <v>10.416666666666666</v>
      </c>
      <c r="M185" s="2">
        <f>TRUNC((IF(L185&gt;20,(L185-20)*2+10+15,(IF(L185&gt;10,(L185-10)*1.5+10,L185*1)))),3)</f>
        <v>10.625</v>
      </c>
      <c r="N185" s="6">
        <v>10.625</v>
      </c>
      <c r="O185" s="9">
        <v>4</v>
      </c>
      <c r="P185" s="9">
        <v>5</v>
      </c>
      <c r="Q185" s="9">
        <v>4</v>
      </c>
      <c r="R185" s="9" t="s">
        <v>47</v>
      </c>
      <c r="S185" s="9">
        <v>10</v>
      </c>
      <c r="T185" s="9" t="s">
        <v>47</v>
      </c>
      <c r="U185" s="15"/>
      <c r="V185" s="15"/>
      <c r="W185" s="15"/>
      <c r="X185" s="15"/>
      <c r="Y185" s="15"/>
      <c r="Z185" s="10">
        <v>19.416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16">
        <f>N185+O185+P185+AA185+AB185+AC185</f>
        <v>19.625</v>
      </c>
      <c r="AI185" s="16">
        <f>AH185+IF(R185="ΠΑΤΡΕΩΝ",4,0)+IF(T185="ΠΑΤΡΕΩΝ",10,0)+IF(AE185="ΠΑΤΡΕΩΝ",AD185,0)+IF(AG185="ΠΑΤΡΕΩΝ",AF185,0)</f>
        <v>33.625</v>
      </c>
      <c r="AJ185" s="16">
        <f>AH185+IF(R185="ΔΥΤΙΚΗΣ ΑΧΑΪΑΣ",4,0)+IF(T185="ΔΥΤΙΚΗΣ ΑΧΑΪΑΣ",10,0)+IF(AE185="ΔΥΤΙΚΗΣ ΑΧΑΪΑΣ",AD185,0)+IF(AG185="ΔΥΤΙΚΗΣ ΑΧΑΪΑΣ",AF185,0)</f>
        <v>19.625</v>
      </c>
      <c r="AK185" s="16">
        <f>AH185+IF(R185="ΑΙΓΙΑΛΕΙΑΣ",4,0)+IF(T185="ΑΙΓΙΑΛΕΙΑΣ",10,0)+IF(AE185="ΑΙΓΙΑΛΕΙΑΣ",AD185,0)+IF(AG185="ΑΙΓΙΑΛΕΙΑΣ",AF185,0)</f>
        <v>19.625</v>
      </c>
      <c r="AL185" s="16">
        <f>AH185+IF(R185="ΕΡΥΜΑΝΘΟΥ",4,0)+IF(T185="ΕΡΥΜΑΝΘΟΥ",10,0)+IF(AE185="ΕΡΥΜΑΝΘΟΥ",AD185,0)+IF(AG185="ΕΡΥΜΑΝΘΟΥ",AF185,0)</f>
        <v>19.625</v>
      </c>
      <c r="AM185" s="16">
        <f>AH185+IF(R185="ΚΑΛΑΒΡΥΤΩΝ",4,0)+IF(T185="ΚΑΛΑΒΡΥΤΩΝ",10,0)+IF(AE185="ΚΑΛΑΒΡΥΤΩΝ",AD185,0)+IF(AG185="ΚΑΛΑΒΡΥΤΩΝ",AF185,0)</f>
        <v>19.625</v>
      </c>
    </row>
    <row r="186" spans="1:39">
      <c r="A186" s="15">
        <v>185</v>
      </c>
      <c r="B186" s="9" t="s">
        <v>38</v>
      </c>
      <c r="C186" s="9">
        <v>618499</v>
      </c>
      <c r="D186" s="9" t="s">
        <v>370</v>
      </c>
      <c r="E186" s="9" t="s">
        <v>108</v>
      </c>
      <c r="F186" s="9" t="s">
        <v>111</v>
      </c>
      <c r="G186" s="6">
        <v>10</v>
      </c>
      <c r="H186" s="6">
        <v>4</v>
      </c>
      <c r="I186" s="6">
        <v>5</v>
      </c>
      <c r="J186" s="18">
        <f>G186</f>
        <v>10</v>
      </c>
      <c r="K186" s="2">
        <f>IF(I186&gt;14,H186+1,H186)</f>
        <v>4</v>
      </c>
      <c r="L186" s="2">
        <f>J186+K186/12</f>
        <v>10.333333333333334</v>
      </c>
      <c r="M186" s="2">
        <f>TRUNC((IF(L186&gt;20,(L186-20)*2+10+15,(IF(L186&gt;10,(L186-10)*1.5+10,L186*1)))),3)</f>
        <v>10.5</v>
      </c>
      <c r="N186" s="6">
        <v>10.5</v>
      </c>
      <c r="O186" s="9">
        <v>4</v>
      </c>
      <c r="P186" s="9">
        <v>5</v>
      </c>
      <c r="Q186" s="9">
        <v>4</v>
      </c>
      <c r="R186" s="9" t="s">
        <v>47</v>
      </c>
      <c r="S186" s="9">
        <v>10</v>
      </c>
      <c r="T186" s="9" t="s">
        <v>47</v>
      </c>
      <c r="U186" s="15"/>
      <c r="V186" s="15"/>
      <c r="W186" s="15"/>
      <c r="X186" s="15"/>
      <c r="Y186" s="15"/>
      <c r="Z186" s="10">
        <v>25.5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16">
        <f>N186+O186+P186+AA186+AB186+AC186</f>
        <v>19.5</v>
      </c>
      <c r="AI186" s="16">
        <f>AH186+IF(R186="ΠΑΤΡΕΩΝ",4,0)+IF(T186="ΠΑΤΡΕΩΝ",10,0)+IF(AE186="ΠΑΤΡΕΩΝ",AD186,0)+IF(AG186="ΠΑΤΡΕΩΝ",AF186,0)</f>
        <v>33.5</v>
      </c>
      <c r="AJ186" s="16">
        <f>AH186+IF(R186="ΔΥΤΙΚΗΣ ΑΧΑΪΑΣ",4,0)+IF(T186="ΔΥΤΙΚΗΣ ΑΧΑΪΑΣ",10,0)+IF(AE186="ΔΥΤΙΚΗΣ ΑΧΑΪΑΣ",AD186,0)+IF(AG186="ΔΥΤΙΚΗΣ ΑΧΑΪΑΣ",AF186,0)</f>
        <v>19.5</v>
      </c>
      <c r="AK186" s="16">
        <f>AH186+IF(R186="ΑΙΓΙΑΛΕΙΑΣ",4,0)+IF(T186="ΑΙΓΙΑΛΕΙΑΣ",10,0)+IF(AE186="ΑΙΓΙΑΛΕΙΑΣ",AD186,0)+IF(AG186="ΑΙΓΙΑΛΕΙΑΣ",AF186,0)</f>
        <v>19.5</v>
      </c>
      <c r="AL186" s="16">
        <f>AH186+IF(R186="ΕΡΥΜΑΝΘΟΥ",4,0)+IF(T186="ΕΡΥΜΑΝΘΟΥ",10,0)+IF(AE186="ΕΡΥΜΑΝΘΟΥ",AD186,0)+IF(AG186="ΕΡΥΜΑΝΘΟΥ",AF186,0)</f>
        <v>19.5</v>
      </c>
      <c r="AM186" s="16">
        <f>AH186+IF(R186="ΚΑΛΑΒΡΥΤΩΝ",4,0)+IF(T186="ΚΑΛΑΒΡΥΤΩΝ",10,0)+IF(AE186="ΚΑΛΑΒΡΥΤΩΝ",AD186,0)+IF(AG186="ΚΑΛΑΒΡΥΤΩΝ",AF186,0)</f>
        <v>19.5</v>
      </c>
    </row>
    <row r="187" spans="1:39">
      <c r="A187" s="15">
        <v>186</v>
      </c>
      <c r="B187" s="9" t="s">
        <v>38</v>
      </c>
      <c r="C187" s="9">
        <v>620454</v>
      </c>
      <c r="D187" s="9" t="s">
        <v>157</v>
      </c>
      <c r="E187" s="9" t="s">
        <v>108</v>
      </c>
      <c r="F187" s="9" t="s">
        <v>158</v>
      </c>
      <c r="G187" s="9">
        <v>10</v>
      </c>
      <c r="H187" s="9">
        <v>2</v>
      </c>
      <c r="I187" s="9">
        <v>20</v>
      </c>
      <c r="J187" s="2">
        <f>G187</f>
        <v>10</v>
      </c>
      <c r="K187" s="2">
        <f>IF(I187&gt;14,H187+1,H187)</f>
        <v>3</v>
      </c>
      <c r="L187" s="2">
        <f>J187+K187/12</f>
        <v>10.25</v>
      </c>
      <c r="M187" s="2">
        <f>TRUNC((IF(L187&gt;20,(L187-20)*2+10+15,(IF(L187&gt;10,(L187-10)*1.5+10,L187*1)))),3)</f>
        <v>10.375</v>
      </c>
      <c r="N187" s="6">
        <v>10.375</v>
      </c>
      <c r="O187" s="9">
        <v>4</v>
      </c>
      <c r="P187" s="9">
        <v>5</v>
      </c>
      <c r="Q187" s="9">
        <v>4</v>
      </c>
      <c r="R187" s="9" t="s">
        <v>47</v>
      </c>
      <c r="S187" s="9">
        <v>10</v>
      </c>
      <c r="T187" s="9" t="s">
        <v>47</v>
      </c>
      <c r="U187" s="15"/>
      <c r="V187" s="15"/>
      <c r="W187" s="15"/>
      <c r="X187" s="15"/>
      <c r="Y187" s="15"/>
      <c r="Z187" s="9">
        <v>19.25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16">
        <f>N187+O187+P187+AA187+AB187+AC187</f>
        <v>19.375</v>
      </c>
      <c r="AI187" s="16">
        <f>AH187+IF(R187="ΠΑΤΡΕΩΝ",4,0)+IF(T187="ΠΑΤΡΕΩΝ",10,0)+IF(AE187="ΠΑΤΡΕΩΝ",AD187,0)+IF(AG187="ΠΑΤΡΕΩΝ",AF187,0)</f>
        <v>33.375</v>
      </c>
      <c r="AJ187" s="16">
        <f>AH187+IF(R187="ΔΥΤΙΚΗΣ ΑΧΑΪΑΣ",4,0)+IF(T187="ΔΥΤΙΚΗΣ ΑΧΑΪΑΣ",10,0)+IF(AE187="ΔΥΤΙΚΗΣ ΑΧΑΪΑΣ",AD187,0)+IF(AG187="ΔΥΤΙΚΗΣ ΑΧΑΪΑΣ",AF187,0)</f>
        <v>19.375</v>
      </c>
      <c r="AK187" s="16">
        <f>AH187+IF(R187="ΑΙΓΙΑΛΕΙΑΣ",4,0)+IF(T187="ΑΙΓΙΑΛΕΙΑΣ",10,0)+IF(AE187="ΑΙΓΙΑΛΕΙΑΣ",AD187,0)+IF(AG187="ΑΙΓΙΑΛΕΙΑΣ",AF187,0)</f>
        <v>19.375</v>
      </c>
      <c r="AL187" s="16">
        <f>AH187+IF(R187="ΕΡΥΜΑΝΘΟΥ",4,0)+IF(T187="ΕΡΥΜΑΝΘΟΥ",10,0)+IF(AE187="ΕΡΥΜΑΝΘΟΥ",AD187,0)+IF(AG187="ΕΡΥΜΑΝΘΟΥ",AF187,0)</f>
        <v>19.375</v>
      </c>
      <c r="AM187" s="16">
        <f>AH187+IF(R187="ΚΑΛΑΒΡΥΤΩΝ",4,0)+IF(T187="ΚΑΛΑΒΡΥΤΩΝ",10,0)+IF(AE187="ΚΑΛΑΒΡΥΤΩΝ",AD187,0)+IF(AG187="ΚΑΛΑΒΡΥΤΩΝ",AF187,0)</f>
        <v>19.375</v>
      </c>
    </row>
    <row r="188" spans="1:39">
      <c r="A188" s="15">
        <v>187</v>
      </c>
      <c r="B188" s="9" t="s">
        <v>38</v>
      </c>
      <c r="C188" s="9">
        <v>618513</v>
      </c>
      <c r="D188" s="9" t="s">
        <v>257</v>
      </c>
      <c r="E188" s="9" t="s">
        <v>62</v>
      </c>
      <c r="F188" s="9" t="s">
        <v>111</v>
      </c>
      <c r="G188" s="9">
        <v>10</v>
      </c>
      <c r="H188" s="9">
        <v>3</v>
      </c>
      <c r="I188" s="9">
        <v>11</v>
      </c>
      <c r="J188" s="2">
        <f>G188</f>
        <v>10</v>
      </c>
      <c r="K188" s="2">
        <f>IF(I188&gt;14,H188+1,H188)</f>
        <v>3</v>
      </c>
      <c r="L188" s="2">
        <f>J188+K188/12</f>
        <v>10.25</v>
      </c>
      <c r="M188" s="2">
        <f>TRUNC((IF(L188&gt;20,(L188-20)*2+10+15,(IF(L188&gt;10,(L188-10)*1.5+10,L188*1)))),3)</f>
        <v>10.375</v>
      </c>
      <c r="N188" s="6">
        <v>10.375</v>
      </c>
      <c r="O188" s="9">
        <v>4</v>
      </c>
      <c r="P188" s="9">
        <v>5</v>
      </c>
      <c r="Q188" s="9">
        <v>4</v>
      </c>
      <c r="R188" s="9" t="s">
        <v>47</v>
      </c>
      <c r="S188" s="9">
        <v>10</v>
      </c>
      <c r="T188" s="9" t="s">
        <v>47</v>
      </c>
      <c r="U188" s="15"/>
      <c r="V188" s="15"/>
      <c r="W188" s="15"/>
      <c r="X188" s="15"/>
      <c r="Y188" s="15"/>
      <c r="Z188" s="10">
        <v>19.25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16">
        <f>N188+O188+P188+AA188+AB188+AC188</f>
        <v>19.375</v>
      </c>
      <c r="AI188" s="16">
        <f>AH188+IF(R188="ΠΑΤΡΕΩΝ",4,0)+IF(T188="ΠΑΤΡΕΩΝ",10,0)+IF(AE188="ΠΑΤΡΕΩΝ",AD188,0)+IF(AG188="ΠΑΤΡΕΩΝ",AF188,0)</f>
        <v>33.375</v>
      </c>
      <c r="AJ188" s="16">
        <f>AH188+IF(R188="ΔΥΤΙΚΗΣ ΑΧΑΪΑΣ",4,0)+IF(T188="ΔΥΤΙΚΗΣ ΑΧΑΪΑΣ",10,0)+IF(AE188="ΔΥΤΙΚΗΣ ΑΧΑΪΑΣ",AD188,0)+IF(AG188="ΔΥΤΙΚΗΣ ΑΧΑΪΑΣ",AF188,0)</f>
        <v>19.375</v>
      </c>
      <c r="AK188" s="16">
        <f>AH188+IF(R188="ΑΙΓΙΑΛΕΙΑΣ",4,0)+IF(T188="ΑΙΓΙΑΛΕΙΑΣ",10,0)+IF(AE188="ΑΙΓΙΑΛΕΙΑΣ",AD188,0)+IF(AG188="ΑΙΓΙΑΛΕΙΑΣ",AF188,0)</f>
        <v>19.375</v>
      </c>
      <c r="AL188" s="16">
        <f>AH188+IF(R188="ΕΡΥΜΑΝΘΟΥ",4,0)+IF(T188="ΕΡΥΜΑΝΘΟΥ",10,0)+IF(AE188="ΕΡΥΜΑΝΘΟΥ",AD188,0)+IF(AG188="ΕΡΥΜΑΝΘΟΥ",AF188,0)</f>
        <v>19.375</v>
      </c>
      <c r="AM188" s="16">
        <f>AH188+IF(R188="ΚΑΛΑΒΡΥΤΩΝ",4,0)+IF(T188="ΚΑΛΑΒΡΥΤΩΝ",10,0)+IF(AE188="ΚΑΛΑΒΡΥΤΩΝ",AD188,0)+IF(AG188="ΚΑΛΑΒΡΥΤΩΝ",AF188,0)</f>
        <v>19.375</v>
      </c>
    </row>
    <row r="189" spans="1:39">
      <c r="A189" s="15">
        <v>188</v>
      </c>
      <c r="B189" s="5" t="s">
        <v>38</v>
      </c>
      <c r="C189" s="5">
        <v>614991</v>
      </c>
      <c r="D189" s="5" t="s">
        <v>213</v>
      </c>
      <c r="E189" s="5" t="s">
        <v>214</v>
      </c>
      <c r="F189" s="5" t="s">
        <v>111</v>
      </c>
      <c r="G189" s="6">
        <v>10</v>
      </c>
      <c r="H189" s="6">
        <v>0</v>
      </c>
      <c r="I189" s="6">
        <v>23</v>
      </c>
      <c r="J189" s="18">
        <f>G189</f>
        <v>10</v>
      </c>
      <c r="K189" s="2">
        <f>IF(I189&gt;14,H189+1,H189)</f>
        <v>1</v>
      </c>
      <c r="L189" s="2">
        <f>J189+K189/12</f>
        <v>10.083333333333334</v>
      </c>
      <c r="M189" s="2">
        <f>TRUNC((IF(L189&gt;20,(L189-20)*2+10+15,(IF(L189&gt;10,(L189-10)*1.5+10,L189*1)))),3)</f>
        <v>10.125</v>
      </c>
      <c r="N189" s="6">
        <v>10.130000000000001</v>
      </c>
      <c r="O189" s="5">
        <v>4</v>
      </c>
      <c r="P189" s="5">
        <v>5</v>
      </c>
      <c r="Q189" s="5">
        <v>4</v>
      </c>
      <c r="R189" s="9" t="s">
        <v>47</v>
      </c>
      <c r="S189" s="5">
        <v>10</v>
      </c>
      <c r="T189" s="9" t="s">
        <v>47</v>
      </c>
      <c r="U189" s="15"/>
      <c r="V189" s="15"/>
      <c r="W189" s="15"/>
      <c r="X189" s="15"/>
      <c r="Y189" s="15"/>
      <c r="Z189" s="7">
        <v>50.832999999999998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16">
        <f>N189+O189+P189+AA189+AB189+AC189</f>
        <v>19.130000000000003</v>
      </c>
      <c r="AI189" s="16">
        <f>AH189+IF(R189="ΠΑΤΡΕΩΝ",4,0)+IF(T189="ΠΑΤΡΕΩΝ",10,0)+IF(AE189="ΠΑΤΡΕΩΝ",AD189,0)+IF(AG189="ΠΑΤΡΕΩΝ",AF189,0)</f>
        <v>33.130000000000003</v>
      </c>
      <c r="AJ189" s="16">
        <f>AH189+IF(R189="ΔΥΤΙΚΗΣ ΑΧΑΪΑΣ",4,0)+IF(T189="ΔΥΤΙΚΗΣ ΑΧΑΪΑΣ",10,0)+IF(AE189="ΔΥΤΙΚΗΣ ΑΧΑΪΑΣ",AD189,0)+IF(AG189="ΔΥΤΙΚΗΣ ΑΧΑΪΑΣ",AF189,0)</f>
        <v>19.130000000000003</v>
      </c>
      <c r="AK189" s="16">
        <f>AH189+IF(R189="ΑΙΓΙΑΛΕΙΑΣ",4,0)+IF(T189="ΑΙΓΙΑΛΕΙΑΣ",10,0)+IF(AE189="ΑΙΓΙΑΛΕΙΑΣ",AD189,0)+IF(AG189="ΑΙΓΙΑΛΕΙΑΣ",AF189,0)</f>
        <v>19.130000000000003</v>
      </c>
      <c r="AL189" s="16">
        <f>AH189+IF(R189="ΕΡΥΜΑΝΘΟΥ",4,0)+IF(T189="ΕΡΥΜΑΝΘΟΥ",10,0)+IF(AE189="ΕΡΥΜΑΝΘΟΥ",AD189,0)+IF(AG189="ΕΡΥΜΑΝΘΟΥ",AF189,0)</f>
        <v>19.130000000000003</v>
      </c>
      <c r="AM189" s="16">
        <f>AH189+IF(R189="ΚΑΛΑΒΡΥΤΩΝ",4,0)+IF(T189="ΚΑΛΑΒΡΥΤΩΝ",10,0)+IF(AE189="ΚΑΛΑΒΡΥΤΩΝ",AD189,0)+IF(AG189="ΚΑΛΑΒΡΥΤΩΝ",AF189,0)</f>
        <v>19.130000000000003</v>
      </c>
    </row>
    <row r="190" spans="1:39">
      <c r="A190" s="15">
        <v>189</v>
      </c>
      <c r="B190" s="15" t="s">
        <v>38</v>
      </c>
      <c r="C190" s="15">
        <v>607719</v>
      </c>
      <c r="D190" s="15" t="s">
        <v>97</v>
      </c>
      <c r="E190" s="15" t="s">
        <v>98</v>
      </c>
      <c r="F190" s="15"/>
      <c r="G190" s="1">
        <v>13</v>
      </c>
      <c r="H190" s="1">
        <v>4</v>
      </c>
      <c r="I190" s="1">
        <v>21</v>
      </c>
      <c r="J190" s="1">
        <f>G190</f>
        <v>13</v>
      </c>
      <c r="K190" s="1">
        <f>IF(I190&gt;14,H190+1,H190)</f>
        <v>5</v>
      </c>
      <c r="L190" s="1">
        <f>J190+K190/12</f>
        <v>13.416666666666666</v>
      </c>
      <c r="M190" s="1">
        <f>TRUNC((IF(L190&gt;20,(L190-20)*2+10+15,(IF(L190&gt;10,(L190-10)*1.5+10,L190*1)))),3)</f>
        <v>15.125</v>
      </c>
      <c r="N190" s="17">
        <v>15.125</v>
      </c>
      <c r="O190" s="15">
        <v>4</v>
      </c>
      <c r="P190" s="15">
        <v>0</v>
      </c>
      <c r="Q190" s="15">
        <v>4</v>
      </c>
      <c r="R190" s="15" t="s">
        <v>47</v>
      </c>
      <c r="S190" s="15">
        <v>10</v>
      </c>
      <c r="T190" s="15" t="s">
        <v>47</v>
      </c>
      <c r="U190" s="15"/>
      <c r="V190" s="15"/>
      <c r="W190" s="15"/>
      <c r="X190" s="15"/>
      <c r="Y190" s="15"/>
      <c r="Z190" s="15"/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16">
        <f>N190+O190+P190+AA190+AB190+AC190</f>
        <v>19.125</v>
      </c>
      <c r="AI190" s="15">
        <f>AH190+IF(R190="ΠΑΤΡΕΩΝ",4,0)+IF(T190="ΠΑΤΡΕΩΝ",10,0)+IF(AE190="ΠΑΤΡΕΩΝ",AD190,0)+IF(AG190="ΠΑΤΡΕΩΝ",AF190,0)</f>
        <v>33.125</v>
      </c>
      <c r="AJ190" s="15">
        <f>AH190+IF(R190="ΔΥΤΙΚΗΣ ΑΧΑΪΑΣ",4,0)+IF(T190="ΔΥΤΙΚΗΣ ΑΧΑΪΑΣ",10,0)+IF(AE190="ΔΥΤΙΚΗΣ ΑΧΑΪΑΣ",AD190,0)+IF(AG190="ΔΥΤΙΚΗΣ ΑΧΑΪΑΣ",AF190,0)</f>
        <v>19.125</v>
      </c>
      <c r="AK190" s="15">
        <f>AH190+IF(R190="ΑΙΓΙΑΛΕΙΑΣ",4,0)+IF(T190="ΑΙΓΙΑΛΕΙΑΣ",10,0)+IF(AE190="ΑΙΓΙΑΛΕΙΑΣ",AD190,0)+IF(AG190="ΑΙΓΙΑΛΕΙΑΣ",AF190,0)</f>
        <v>19.125</v>
      </c>
      <c r="AL190" s="15">
        <f>AH190+IF(R190="ΕΡΥΜΑΝΘΟΥ",4,0)+IF(T190="ΕΡΥΜΑΝΘΟΥ",10,0)+IF(AE190="ΕΡΥΜΑΝΘΟΥ",AD190,0)+IF(AG190="ΕΡΥΜΑΝΘΟΥ",AF190,0)</f>
        <v>19.125</v>
      </c>
      <c r="AM190" s="15">
        <f>AH190+IF(R190="ΚΑΛΑΒΡΥΤΩΝ",4,0)+IF(T190="ΚΑΛΑΒΡΥΤΩΝ",10,0)+IF(AE190="ΚΑΛΑΒΡΥΤΩΝ",AD190,0)+IF(AG190="ΚΑΛΑΒΡΥΤΩΝ",AF190,0)</f>
        <v>19.125</v>
      </c>
    </row>
    <row r="191" spans="1:39">
      <c r="A191" s="15">
        <v>190</v>
      </c>
      <c r="B191" s="9" t="s">
        <v>38</v>
      </c>
      <c r="C191" s="9">
        <v>593287</v>
      </c>
      <c r="D191" s="9" t="s">
        <v>211</v>
      </c>
      <c r="E191" s="9" t="s">
        <v>40</v>
      </c>
      <c r="F191" s="9" t="s">
        <v>115</v>
      </c>
      <c r="G191" s="9">
        <v>16</v>
      </c>
      <c r="H191" s="9">
        <v>0</v>
      </c>
      <c r="I191" s="9">
        <v>1</v>
      </c>
      <c r="J191" s="2">
        <f>G191</f>
        <v>16</v>
      </c>
      <c r="K191" s="2">
        <f>IF(I191&gt;14,H191+1,H191)</f>
        <v>0</v>
      </c>
      <c r="L191" s="2">
        <f>J191+K191/12</f>
        <v>16</v>
      </c>
      <c r="M191" s="2">
        <f>TRUNC((IF(L191&gt;20,(L191-20)*2+10+15,(IF(L191&gt;10,(L191-10)*1.5+10,L191*1)))),3)</f>
        <v>19</v>
      </c>
      <c r="N191" s="6">
        <v>19</v>
      </c>
      <c r="O191" s="9">
        <v>0</v>
      </c>
      <c r="P191" s="9">
        <v>0</v>
      </c>
      <c r="Q191" s="9">
        <v>4</v>
      </c>
      <c r="R191" s="9" t="s">
        <v>47</v>
      </c>
      <c r="S191" s="9">
        <v>0</v>
      </c>
      <c r="T191" s="9">
        <v>0</v>
      </c>
      <c r="U191" s="15"/>
      <c r="V191" s="15"/>
      <c r="W191" s="15"/>
      <c r="X191" s="15"/>
      <c r="Y191" s="15"/>
      <c r="Z191" s="10">
        <v>19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16">
        <f>N191+O191+P191+AA191+AB191+AC191</f>
        <v>19</v>
      </c>
      <c r="AI191" s="16">
        <f>AH191+IF(R191="ΠΑΤΡΕΩΝ",4,0)+IF(T191="ΠΑΤΡΕΩΝ",10,0)+IF(AE191="ΠΑΤΡΕΩΝ",AD191,0)+IF(AG191="ΠΑΤΡΕΩΝ",AF191,0)</f>
        <v>23</v>
      </c>
      <c r="AJ191" s="16">
        <f>AH191+IF(R191="ΔΥΤΙΚΗΣ ΑΧΑΪΑΣ",4,0)+IF(T191="ΔΥΤΙΚΗΣ ΑΧΑΪΑΣ",10,0)+IF(AE191="ΔΥΤΙΚΗΣ ΑΧΑΪΑΣ",AD191,0)+IF(AG191="ΔΥΤΙΚΗΣ ΑΧΑΪΑΣ",AF191,0)</f>
        <v>19</v>
      </c>
      <c r="AK191" s="16">
        <f>AH191+IF(R191="ΑΙΓΙΑΛΕΙΑΣ",4,0)+IF(T191="ΑΙΓΙΑΛΕΙΑΣ",10,0)+IF(AE191="ΑΙΓΙΑΛΕΙΑΣ",AD191,0)+IF(AG191="ΑΙΓΙΑΛΕΙΑΣ",AF191,0)</f>
        <v>19</v>
      </c>
      <c r="AL191" s="16">
        <f>AH191+IF(R191="ΕΡΥΜΑΝΘΟΥ",4,0)+IF(T191="ΕΡΥΜΑΝΘΟΥ",10,0)+IF(AE191="ΕΡΥΜΑΝΘΟΥ",AD191,0)+IF(AG191="ΕΡΥΜΑΝΘΟΥ",AF191,0)</f>
        <v>19</v>
      </c>
      <c r="AM191" s="16">
        <f>AH191+IF(R191="ΚΑΛΑΒΡΥΤΩΝ",4,0)+IF(T191="ΚΑΛΑΒΡΥΤΩΝ",10,0)+IF(AE191="ΚΑΛΑΒΡΥΤΩΝ",AD191,0)+IF(AG191="ΚΑΛΑΒΡΥΤΩΝ",AF191,0)</f>
        <v>19</v>
      </c>
    </row>
    <row r="192" spans="1:39">
      <c r="A192" s="15">
        <v>191</v>
      </c>
      <c r="B192" s="9" t="s">
        <v>38</v>
      </c>
      <c r="C192" s="9">
        <v>592759</v>
      </c>
      <c r="D192" s="9" t="s">
        <v>290</v>
      </c>
      <c r="E192" s="9" t="s">
        <v>55</v>
      </c>
      <c r="F192" s="9" t="s">
        <v>87</v>
      </c>
      <c r="G192" s="9">
        <v>16</v>
      </c>
      <c r="H192" s="9">
        <v>0</v>
      </c>
      <c r="I192" s="9">
        <v>1</v>
      </c>
      <c r="J192" s="2">
        <f>G192</f>
        <v>16</v>
      </c>
      <c r="K192" s="2">
        <f>IF(I192&gt;14,H192+1,H192)</f>
        <v>0</v>
      </c>
      <c r="L192" s="2">
        <f>J192+K192/12</f>
        <v>16</v>
      </c>
      <c r="M192" s="2">
        <f>TRUNC((IF(L192&gt;20,(L192-20)*2+10+15,(IF(L192&gt;10,(L192-10)*1.5+10,L192*1)))),3)</f>
        <v>19</v>
      </c>
      <c r="N192" s="6">
        <v>19</v>
      </c>
      <c r="O192" s="9">
        <v>0</v>
      </c>
      <c r="P192" s="9">
        <v>0</v>
      </c>
      <c r="Q192" s="9">
        <v>4</v>
      </c>
      <c r="R192" s="9" t="s">
        <v>47</v>
      </c>
      <c r="S192" s="9">
        <v>0</v>
      </c>
      <c r="T192" s="9">
        <v>0</v>
      </c>
      <c r="U192" s="15"/>
      <c r="V192" s="15"/>
      <c r="W192" s="15"/>
      <c r="X192" s="15"/>
      <c r="Y192" s="15"/>
      <c r="Z192" s="10">
        <v>19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16">
        <f>N192+O192+P192+AA192+AB192+AC192</f>
        <v>19</v>
      </c>
      <c r="AI192" s="16">
        <f>AH192+IF(R192="ΠΑΤΡΕΩΝ",4,0)+IF(T192="ΠΑΤΡΕΩΝ",10,0)+IF(AE192="ΠΑΤΡΕΩΝ",AD192,0)+IF(AG192="ΠΑΤΡΕΩΝ",AF192,0)</f>
        <v>23</v>
      </c>
      <c r="AJ192" s="16">
        <f>AH192+IF(R192="ΔΥΤΙΚΗΣ ΑΧΑΪΑΣ",4,0)+IF(T192="ΔΥΤΙΚΗΣ ΑΧΑΪΑΣ",10,0)+IF(AE192="ΔΥΤΙΚΗΣ ΑΧΑΪΑΣ",AD192,0)+IF(AG192="ΔΥΤΙΚΗΣ ΑΧΑΪΑΣ",AF192,0)</f>
        <v>19</v>
      </c>
      <c r="AK192" s="16">
        <f>AH192+IF(R192="ΑΙΓΙΑΛΕΙΑΣ",4,0)+IF(T192="ΑΙΓΙΑΛΕΙΑΣ",10,0)+IF(AE192="ΑΙΓΙΑΛΕΙΑΣ",AD192,0)+IF(AG192="ΑΙΓΙΑΛΕΙΑΣ",AF192,0)</f>
        <v>19</v>
      </c>
      <c r="AL192" s="16">
        <f>AH192+IF(R192="ΕΡΥΜΑΝΘΟΥ",4,0)+IF(T192="ΕΡΥΜΑΝΘΟΥ",10,0)+IF(AE192="ΕΡΥΜΑΝΘΟΥ",AD192,0)+IF(AG192="ΕΡΥΜΑΝΘΟΥ",AF192,0)</f>
        <v>19</v>
      </c>
      <c r="AM192" s="16">
        <f>AH192+IF(R192="ΚΑΛΑΒΡΥΤΩΝ",4,0)+IF(T192="ΚΑΛΑΒΡΥΤΩΝ",10,0)+IF(AE192="ΚΑΛΑΒΡΥΤΩΝ",AD192,0)+IF(AG192="ΚΑΛΑΒΡΥΤΩΝ",AF192,0)</f>
        <v>19</v>
      </c>
    </row>
    <row r="193" spans="1:39">
      <c r="A193" s="15">
        <v>192</v>
      </c>
      <c r="B193" s="9" t="s">
        <v>38</v>
      </c>
      <c r="C193" s="9">
        <v>594368</v>
      </c>
      <c r="D193" s="9" t="s">
        <v>312</v>
      </c>
      <c r="E193" s="9" t="s">
        <v>108</v>
      </c>
      <c r="F193" s="9" t="s">
        <v>87</v>
      </c>
      <c r="G193" s="9">
        <v>16</v>
      </c>
      <c r="H193" s="9">
        <v>0</v>
      </c>
      <c r="I193" s="9">
        <v>1</v>
      </c>
      <c r="J193" s="2">
        <f>G193</f>
        <v>16</v>
      </c>
      <c r="K193" s="2">
        <f>IF(I193&gt;14,H193+1,H193)</f>
        <v>0</v>
      </c>
      <c r="L193" s="2">
        <f>J193+K193/12</f>
        <v>16</v>
      </c>
      <c r="M193" s="2">
        <f>TRUNC((IF(L193&gt;20,(L193-20)*2+10+15,(IF(L193&gt;10,(L193-10)*1.5+10,L193*1)))),3)</f>
        <v>19</v>
      </c>
      <c r="N193" s="6">
        <v>19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15"/>
      <c r="V193" s="15"/>
      <c r="W193" s="15"/>
      <c r="X193" s="15"/>
      <c r="Y193" s="15"/>
      <c r="Z193" s="10">
        <v>19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16">
        <f>N193+O193+P193+AA193+AB193+AC193</f>
        <v>19</v>
      </c>
      <c r="AI193" s="16">
        <f>AH193+IF(R193="ΠΑΤΡΕΩΝ",4,0)+IF(T193="ΠΑΤΡΕΩΝ",10,0)+IF(AE193="ΠΑΤΡΕΩΝ",AD193,0)+IF(AG193="ΠΑΤΡΕΩΝ",AF193,0)</f>
        <v>19</v>
      </c>
      <c r="AJ193" s="16">
        <f>AH193+IF(R193="ΔΥΤΙΚΗΣ ΑΧΑΪΑΣ",4,0)+IF(T193="ΔΥΤΙΚΗΣ ΑΧΑΪΑΣ",10,0)+IF(AE193="ΔΥΤΙΚΗΣ ΑΧΑΪΑΣ",AD193,0)+IF(AG193="ΔΥΤΙΚΗΣ ΑΧΑΪΑΣ",AF193,0)</f>
        <v>19</v>
      </c>
      <c r="AK193" s="16">
        <f>AH193+IF(R193="ΑΙΓΙΑΛΕΙΑΣ",4,0)+IF(T193="ΑΙΓΙΑΛΕΙΑΣ",10,0)+IF(AE193="ΑΙΓΙΑΛΕΙΑΣ",AD193,0)+IF(AG193="ΑΙΓΙΑΛΕΙΑΣ",AF193,0)</f>
        <v>19</v>
      </c>
      <c r="AL193" s="16">
        <f>AH193+IF(R193="ΕΡΥΜΑΝΘΟΥ",4,0)+IF(T193="ΕΡΥΜΑΝΘΟΥ",10,0)+IF(AE193="ΕΡΥΜΑΝΘΟΥ",AD193,0)+IF(AG193="ΕΡΥΜΑΝΘΟΥ",AF193,0)</f>
        <v>19</v>
      </c>
      <c r="AM193" s="16">
        <f>AH193+IF(R193="ΚΑΛΑΒΡΥΤΩΝ",4,0)+IF(T193="ΚΑΛΑΒΡΥΤΩΝ",10,0)+IF(AE193="ΚΑΛΑΒΡΥΤΩΝ",AD193,0)+IF(AG193="ΚΑΛΑΒΡΥΤΩΝ",AF193,0)</f>
        <v>19</v>
      </c>
    </row>
    <row r="194" spans="1:39">
      <c r="A194" s="15">
        <v>193</v>
      </c>
      <c r="B194" s="5" t="s">
        <v>38</v>
      </c>
      <c r="C194" s="5">
        <v>594730</v>
      </c>
      <c r="D194" s="5" t="s">
        <v>397</v>
      </c>
      <c r="E194" s="5" t="s">
        <v>171</v>
      </c>
      <c r="F194" s="5" t="s">
        <v>59</v>
      </c>
      <c r="G194" s="5">
        <v>16</v>
      </c>
      <c r="H194" s="5">
        <v>0</v>
      </c>
      <c r="I194" s="5">
        <v>1</v>
      </c>
      <c r="J194" s="2">
        <f>G194</f>
        <v>16</v>
      </c>
      <c r="K194" s="2">
        <f>IF(I194&gt;14,H194+1,H194)</f>
        <v>0</v>
      </c>
      <c r="L194" s="2">
        <f>J194+K194/12</f>
        <v>16</v>
      </c>
      <c r="M194" s="2">
        <f>TRUNC((IF(L194&gt;20,(L194-20)*2+10+15,(IF(L194&gt;10,(L194-10)*1.5+10,L194*1)))),3)</f>
        <v>19</v>
      </c>
      <c r="N194" s="6">
        <v>19</v>
      </c>
      <c r="O194" s="5">
        <v>0</v>
      </c>
      <c r="P194" s="5">
        <v>0</v>
      </c>
      <c r="Q194" s="5">
        <v>4</v>
      </c>
      <c r="R194" s="9" t="s">
        <v>47</v>
      </c>
      <c r="S194" s="5">
        <v>0</v>
      </c>
      <c r="T194" s="5">
        <v>0</v>
      </c>
      <c r="U194" s="15"/>
      <c r="V194" s="15"/>
      <c r="W194" s="15"/>
      <c r="X194" s="15"/>
      <c r="Y194" s="15"/>
      <c r="Z194" s="7">
        <v>19</v>
      </c>
      <c r="AA194" s="5">
        <v>0</v>
      </c>
      <c r="AB194" s="5">
        <v>0</v>
      </c>
      <c r="AC194" s="5">
        <v>0</v>
      </c>
      <c r="AD194" s="5">
        <v>3</v>
      </c>
      <c r="AE194" s="6" t="s">
        <v>47</v>
      </c>
      <c r="AF194" s="5">
        <v>0</v>
      </c>
      <c r="AG194" s="5">
        <v>0</v>
      </c>
      <c r="AH194" s="16">
        <f>N194+O194+P194+AA194+AB194+AC194</f>
        <v>19</v>
      </c>
      <c r="AI194" s="16">
        <f>AH194+IF(R194="ΠΑΤΡΕΩΝ",4,0)+IF(T194="ΠΑΤΡΕΩΝ",10,0)+IF(AE194="ΠΑΤΡΕΩΝ",AD194,0)+IF(AG194="ΠΑΤΡΕΩΝ",AF194,0)</f>
        <v>26</v>
      </c>
      <c r="AJ194" s="16">
        <f>AH194+IF(R194="ΔΥΤΙΚΗΣ ΑΧΑΪΑΣ",4,0)+IF(T194="ΔΥΤΙΚΗΣ ΑΧΑΪΑΣ",10,0)+IF(AE194="ΔΥΤΙΚΗΣ ΑΧΑΪΑΣ",AD194,0)+IF(AG194="ΔΥΤΙΚΗΣ ΑΧΑΪΑΣ",AF194,0)</f>
        <v>19</v>
      </c>
      <c r="AK194" s="16">
        <f>AH194+IF(R194="ΑΙΓΙΑΛΕΙΑΣ",4,0)+IF(T194="ΑΙΓΙΑΛΕΙΑΣ",10,0)+IF(AE194="ΑΙΓΙΑΛΕΙΑΣ",AD194,0)+IF(AG194="ΑΙΓΙΑΛΕΙΑΣ",AF194,0)</f>
        <v>19</v>
      </c>
      <c r="AL194" s="16">
        <f>AH194+IF(R194="ΕΡΥΜΑΝΘΟΥ",4,0)+IF(T194="ΕΡΥΜΑΝΘΟΥ",10,0)+IF(AE194="ΕΡΥΜΑΝΘΟΥ",AD194,0)+IF(AG194="ΕΡΥΜΑΝΘΟΥ",AF194,0)</f>
        <v>19</v>
      </c>
      <c r="AM194" s="16">
        <f>AH194+IF(R194="ΚΑΛΑΒΡΥΤΩΝ",4,0)+IF(T194="ΚΑΛΑΒΡΥΤΩΝ",10,0)+IF(AE194="ΚΑΛΑΒΡΥΤΩΝ",AD194,0)+IF(AG194="ΚΑΛΑΒΡΥΤΩΝ",AF194,0)</f>
        <v>19</v>
      </c>
    </row>
    <row r="195" spans="1:39">
      <c r="A195" s="15">
        <v>194</v>
      </c>
      <c r="B195" s="9" t="s">
        <v>38</v>
      </c>
      <c r="C195" s="9">
        <v>602577</v>
      </c>
      <c r="D195" s="9" t="s">
        <v>124</v>
      </c>
      <c r="E195" s="9" t="s">
        <v>55</v>
      </c>
      <c r="F195" s="9" t="s">
        <v>108</v>
      </c>
      <c r="G195" s="9">
        <v>15</v>
      </c>
      <c r="H195" s="9">
        <v>9</v>
      </c>
      <c r="I195" s="9">
        <v>24</v>
      </c>
      <c r="J195" s="2">
        <f>G195</f>
        <v>15</v>
      </c>
      <c r="K195" s="2">
        <f>IF(I195&gt;14,H195+1,H195)</f>
        <v>10</v>
      </c>
      <c r="L195" s="2">
        <f>J195+K195/12</f>
        <v>15.833333333333334</v>
      </c>
      <c r="M195" s="2">
        <f>TRUNC((IF(L195&gt;20,(L195-20)*2+10+15,(IF(L195&gt;10,(L195-10)*1.5+10,L195*1)))),3)</f>
        <v>18.75</v>
      </c>
      <c r="N195" s="6">
        <v>18.75</v>
      </c>
      <c r="O195" s="9">
        <v>0</v>
      </c>
      <c r="P195" s="9">
        <v>0</v>
      </c>
      <c r="Q195" s="9">
        <v>4</v>
      </c>
      <c r="R195" s="9" t="s">
        <v>47</v>
      </c>
      <c r="S195" s="9">
        <v>0</v>
      </c>
      <c r="T195" s="9">
        <v>0</v>
      </c>
      <c r="U195" s="15"/>
      <c r="V195" s="15"/>
      <c r="W195" s="15"/>
      <c r="X195" s="15"/>
      <c r="Y195" s="15"/>
      <c r="Z195" s="10">
        <v>18.75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16">
        <f>N195+O195+P195+AA195+AB195+AC195</f>
        <v>18.75</v>
      </c>
      <c r="AI195" s="16">
        <f>AH195+IF(R195="ΠΑΤΡΕΩΝ",4,0)+IF(T195="ΠΑΤΡΕΩΝ",10,0)+IF(AE195="ΠΑΤΡΕΩΝ",AD195,0)+IF(AG195="ΠΑΤΡΕΩΝ",AF195,0)</f>
        <v>22.75</v>
      </c>
      <c r="AJ195" s="16">
        <f>AH195+IF(R195="ΔΥΤΙΚΗΣ ΑΧΑΪΑΣ",4,0)+IF(T195="ΔΥΤΙΚΗΣ ΑΧΑΪΑΣ",10,0)+IF(AE195="ΔΥΤΙΚΗΣ ΑΧΑΪΑΣ",AD195,0)+IF(AG195="ΔΥΤΙΚΗΣ ΑΧΑΪΑΣ",AF195,0)</f>
        <v>18.75</v>
      </c>
      <c r="AK195" s="16">
        <f>AH195+IF(R195="ΑΙΓΙΑΛΕΙΑΣ",4,0)+IF(T195="ΑΙΓΙΑΛΕΙΑΣ",10,0)+IF(AE195="ΑΙΓΙΑΛΕΙΑΣ",AD195,0)+IF(AG195="ΑΙΓΙΑΛΕΙΑΣ",AF195,0)</f>
        <v>18.75</v>
      </c>
      <c r="AL195" s="16">
        <f>AH195+IF(R195="ΕΡΥΜΑΝΘΟΥ",4,0)+IF(T195="ΕΡΥΜΑΝΘΟΥ",10,0)+IF(AE195="ΕΡΥΜΑΝΘΟΥ",AD195,0)+IF(AG195="ΕΡΥΜΑΝΘΟΥ",AF195,0)</f>
        <v>18.75</v>
      </c>
      <c r="AM195" s="16">
        <f>AH195+IF(R195="ΚΑΛΑΒΡΥΤΩΝ",4,0)+IF(T195="ΚΑΛΑΒΡΥΤΩΝ",10,0)+IF(AE195="ΚΑΛΑΒΡΥΤΩΝ",AD195,0)+IF(AG195="ΚΑΛΑΒΡΥΤΩΝ",AF195,0)</f>
        <v>18.75</v>
      </c>
    </row>
    <row r="196" spans="1:39">
      <c r="A196" s="15">
        <v>195</v>
      </c>
      <c r="B196" s="9" t="s">
        <v>38</v>
      </c>
      <c r="C196" s="9">
        <v>605484</v>
      </c>
      <c r="D196" s="9" t="s">
        <v>161</v>
      </c>
      <c r="E196" s="9" t="s">
        <v>49</v>
      </c>
      <c r="F196" s="9" t="s">
        <v>111</v>
      </c>
      <c r="G196" s="9">
        <v>15</v>
      </c>
      <c r="H196" s="9">
        <v>9</v>
      </c>
      <c r="I196" s="9">
        <v>1</v>
      </c>
      <c r="J196" s="2">
        <f>G196</f>
        <v>15</v>
      </c>
      <c r="K196" s="2">
        <f>IF(I196&gt;14,H196+1,H196)</f>
        <v>9</v>
      </c>
      <c r="L196" s="2">
        <f>J196+K196/12</f>
        <v>15.75</v>
      </c>
      <c r="M196" s="2">
        <f>TRUNC((IF(L196&gt;20,(L196-20)*2+10+15,(IF(L196&gt;10,(L196-10)*1.5+10,L196*1)))),3)</f>
        <v>18.625</v>
      </c>
      <c r="N196" s="6">
        <v>18.625</v>
      </c>
      <c r="O196" s="9">
        <v>0</v>
      </c>
      <c r="P196" s="9">
        <v>0</v>
      </c>
      <c r="Q196" s="9">
        <v>4</v>
      </c>
      <c r="R196" s="9" t="s">
        <v>47</v>
      </c>
      <c r="S196" s="9">
        <v>0</v>
      </c>
      <c r="T196" s="9">
        <v>0</v>
      </c>
      <c r="U196" s="15"/>
      <c r="V196" s="15"/>
      <c r="W196" s="15"/>
      <c r="X196" s="15"/>
      <c r="Y196" s="15"/>
      <c r="Z196" s="9">
        <v>18.625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16">
        <f>N196+O196+P196+AA196+AB196+AC196</f>
        <v>18.625</v>
      </c>
      <c r="AI196" s="16">
        <f>AH196+IF(R196="ΠΑΤΡΕΩΝ",4,0)+IF(T196="ΠΑΤΡΕΩΝ",10,0)+IF(AE196="ΠΑΤΡΕΩΝ",AD196,0)+IF(AG196="ΠΑΤΡΕΩΝ",AF196,0)</f>
        <v>22.625</v>
      </c>
      <c r="AJ196" s="16">
        <f>AH196+IF(R196="ΔΥΤΙΚΗΣ ΑΧΑΪΑΣ",4,0)+IF(T196="ΔΥΤΙΚΗΣ ΑΧΑΪΑΣ",10,0)+IF(AE196="ΔΥΤΙΚΗΣ ΑΧΑΪΑΣ",AD196,0)+IF(AG196="ΔΥΤΙΚΗΣ ΑΧΑΪΑΣ",AF196,0)</f>
        <v>18.625</v>
      </c>
      <c r="AK196" s="16">
        <f>AH196+IF(R196="ΑΙΓΙΑΛΕΙΑΣ",4,0)+IF(T196="ΑΙΓΙΑΛΕΙΑΣ",10,0)+IF(AE196="ΑΙΓΙΑΛΕΙΑΣ",AD196,0)+IF(AG196="ΑΙΓΙΑΛΕΙΑΣ",AF196,0)</f>
        <v>18.625</v>
      </c>
      <c r="AL196" s="16">
        <f>AH196+IF(R196="ΕΡΥΜΑΝΘΟΥ",4,0)+IF(T196="ΕΡΥΜΑΝΘΟΥ",10,0)+IF(AE196="ΕΡΥΜΑΝΘΟΥ",AD196,0)+IF(AG196="ΕΡΥΜΑΝΘΟΥ",AF196,0)</f>
        <v>18.625</v>
      </c>
      <c r="AM196" s="16">
        <f>AH196+IF(R196="ΚΑΛΑΒΡΥΤΩΝ",4,0)+IF(T196="ΚΑΛΑΒΡΥΤΩΝ",10,0)+IF(AE196="ΚΑΛΑΒΡΥΤΩΝ",AD196,0)+IF(AG196="ΚΑΛΑΒΡΥΤΩΝ",AF196,0)</f>
        <v>18.625</v>
      </c>
    </row>
    <row r="197" spans="1:39">
      <c r="A197" s="15">
        <v>196</v>
      </c>
      <c r="B197" s="15" t="s">
        <v>38</v>
      </c>
      <c r="C197" s="15">
        <v>621068</v>
      </c>
      <c r="D197" s="15" t="s">
        <v>43</v>
      </c>
      <c r="E197" s="15" t="s">
        <v>44</v>
      </c>
      <c r="F197" s="15">
        <v>1</v>
      </c>
      <c r="G197" s="1">
        <v>9</v>
      </c>
      <c r="H197" s="1">
        <v>6</v>
      </c>
      <c r="I197" s="1">
        <v>22</v>
      </c>
      <c r="J197" s="1">
        <f>G197</f>
        <v>9</v>
      </c>
      <c r="K197" s="1">
        <f>IF(I197&gt;14,H197+1,H197)</f>
        <v>7</v>
      </c>
      <c r="L197" s="1">
        <f>J197+K197/12</f>
        <v>9.5833333333333339</v>
      </c>
      <c r="M197" s="1">
        <f>TRUNC((IF(L197&gt;20,(L197-20)*2+10+15,(IF(L197&gt;10,(L197-10)*1.5+10,L197*1)))),3)</f>
        <v>9.5830000000000002</v>
      </c>
      <c r="N197" s="17">
        <v>9.5830000000000002</v>
      </c>
      <c r="O197" s="15">
        <v>4</v>
      </c>
      <c r="P197" s="15">
        <v>5</v>
      </c>
      <c r="Q197" s="15">
        <v>0</v>
      </c>
      <c r="R197" s="15"/>
      <c r="S197" s="15">
        <v>10</v>
      </c>
      <c r="T197" s="15" t="s">
        <v>41</v>
      </c>
      <c r="U197" s="15" t="s">
        <v>42</v>
      </c>
      <c r="V197" s="15">
        <v>1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6">
        <f>N197+O197+P197+AA197+AB197+AC197</f>
        <v>18.582999999999998</v>
      </c>
      <c r="AI197" s="15">
        <f>AH197+IF(R197="ΠΑΤΡΕΩΝ",4,0)+IF(T197="ΠΑΤΡΕΩΝ",10,0)+IF(AE197="ΠΑΤΡΕΩΝ",AD197,0)+IF(AG197="ΠΑΤΡΕΩΝ",AF197,0)</f>
        <v>18.582999999999998</v>
      </c>
      <c r="AJ197" s="15">
        <f>AH197+IF(R197="ΔΥΤΙΚΗΣ ΑΧΑΪΑΣ",4,0)+IF(T197="ΔΥΤΙΚΗΣ ΑΧΑΪΑΣ",10,0)+IF(AE197="ΔΥΤΙΚΗΣ ΑΧΑΪΑΣ",AD197,0)+IF(AG197="ΔΥΤΙΚΗΣ ΑΧΑΪΑΣ",AF197,0)</f>
        <v>28.582999999999998</v>
      </c>
      <c r="AK197" s="15">
        <f>AH197+IF(R197="ΑΙΓΙΑΛΕΙΑΣ",4,0)+IF(T197="ΑΙΓΙΑΛΕΙΑΣ",10,0)+IF(AE197="ΑΙΓΙΑΛΕΙΑΣ",AD197,0)+IF(AG197="ΑΙΓΙΑΛΕΙΑΣ",AF197,0)</f>
        <v>18.582999999999998</v>
      </c>
      <c r="AL197" s="15">
        <f>AH197+IF(R197="ΕΡΥΜΑΝΘΟΥ",4,0)+IF(T197="ΕΡΥΜΑΝΘΟΥ",10,0)+IF(AE197="ΕΡΥΜΑΝΘΟΥ",AD197,0)+IF(AG197="ΕΡΥΜΑΝΘΟΥ",AF197,0)</f>
        <v>18.582999999999998</v>
      </c>
      <c r="AM197" s="15">
        <f>AH197+IF(R197="ΚΑΛΑΒΡΥΤΩΝ",4,0)+IF(T197="ΚΑΛΑΒΡΥΤΩΝ",10,0)+IF(AE197="ΚΑΛΑΒΡΥΤΩΝ",AD197,0)+IF(AG197="ΚΑΛΑΒΡΥΤΩΝ",AF197,0)</f>
        <v>18.582999999999998</v>
      </c>
    </row>
    <row r="198" spans="1:39">
      <c r="A198" s="15">
        <v>197</v>
      </c>
      <c r="B198" s="5" t="s">
        <v>38</v>
      </c>
      <c r="C198" s="5">
        <v>621845</v>
      </c>
      <c r="D198" s="5" t="s">
        <v>191</v>
      </c>
      <c r="E198" s="5" t="s">
        <v>192</v>
      </c>
      <c r="F198" s="5" t="s">
        <v>193</v>
      </c>
      <c r="G198" s="5">
        <v>9</v>
      </c>
      <c r="H198" s="5">
        <v>6</v>
      </c>
      <c r="I198" s="5">
        <v>22</v>
      </c>
      <c r="J198" s="2">
        <f>G198</f>
        <v>9</v>
      </c>
      <c r="K198" s="2">
        <f>IF(I198&gt;14,H198+1,H198)</f>
        <v>7</v>
      </c>
      <c r="L198" s="2">
        <f>J198+K198/12</f>
        <v>9.5833333333333339</v>
      </c>
      <c r="M198" s="2">
        <f>TRUNC((IF(L198&gt;20,(L198-20)*2+10+15,(IF(L198&gt;10,(L198-10)*1.5+10,L198*1)))),3)</f>
        <v>9.5830000000000002</v>
      </c>
      <c r="N198" s="6">
        <v>9.5830000000000002</v>
      </c>
      <c r="O198" s="5">
        <v>4</v>
      </c>
      <c r="P198" s="5">
        <v>5</v>
      </c>
      <c r="Q198" s="5">
        <v>4</v>
      </c>
      <c r="R198" s="9" t="s">
        <v>47</v>
      </c>
      <c r="S198" s="5">
        <v>0</v>
      </c>
      <c r="T198" s="5">
        <v>0</v>
      </c>
      <c r="U198" s="15"/>
      <c r="V198" s="15"/>
      <c r="W198" s="15"/>
      <c r="X198" s="15"/>
      <c r="Y198" s="15"/>
      <c r="Z198" s="7">
        <v>18.582999999999998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16">
        <f>N198+O198+P198+AA198+AB198+AC198</f>
        <v>18.582999999999998</v>
      </c>
      <c r="AI198" s="16">
        <f>AH198+IF(R198="ΠΑΤΡΕΩΝ",4,0)+IF(T198="ΠΑΤΡΕΩΝ",10,0)+IF(AE198="ΠΑΤΡΕΩΝ",AD198,0)+IF(AG198="ΠΑΤΡΕΩΝ",AF198,0)</f>
        <v>22.582999999999998</v>
      </c>
      <c r="AJ198" s="16">
        <f>AH198+IF(R198="ΔΥΤΙΚΗΣ ΑΧΑΪΑΣ",4,0)+IF(T198="ΔΥΤΙΚΗΣ ΑΧΑΪΑΣ",10,0)+IF(AE198="ΔΥΤΙΚΗΣ ΑΧΑΪΑΣ",AD198,0)+IF(AG198="ΔΥΤΙΚΗΣ ΑΧΑΪΑΣ",AF198,0)</f>
        <v>18.582999999999998</v>
      </c>
      <c r="AK198" s="16">
        <f>AH198+IF(R198="ΑΙΓΙΑΛΕΙΑΣ",4,0)+IF(T198="ΑΙΓΙΑΛΕΙΑΣ",10,0)+IF(AE198="ΑΙΓΙΑΛΕΙΑΣ",AD198,0)+IF(AG198="ΑΙΓΙΑΛΕΙΑΣ",AF198,0)</f>
        <v>18.582999999999998</v>
      </c>
      <c r="AL198" s="16">
        <f>AH198+IF(R198="ΕΡΥΜΑΝΘΟΥ",4,0)+IF(T198="ΕΡΥΜΑΝΘΟΥ",10,0)+IF(AE198="ΕΡΥΜΑΝΘΟΥ",AD198,0)+IF(AG198="ΕΡΥΜΑΝΘΟΥ",AF198,0)</f>
        <v>18.582999999999998</v>
      </c>
      <c r="AM198" s="16">
        <f>AH198+IF(R198="ΚΑΛΑΒΡΥΤΩΝ",4,0)+IF(T198="ΚΑΛΑΒΡΥΤΩΝ",10,0)+IF(AE198="ΚΑΛΑΒΡΥΤΩΝ",AD198,0)+IF(AG198="ΚΑΛΑΒΡΥΤΩΝ",AF198,0)</f>
        <v>18.582999999999998</v>
      </c>
    </row>
    <row r="199" spans="1:39">
      <c r="A199" s="15">
        <v>198</v>
      </c>
      <c r="B199" s="9" t="s">
        <v>38</v>
      </c>
      <c r="C199" s="9">
        <v>621824</v>
      </c>
      <c r="D199" s="9" t="s">
        <v>237</v>
      </c>
      <c r="E199" s="9" t="s">
        <v>238</v>
      </c>
      <c r="F199" s="9" t="s">
        <v>239</v>
      </c>
      <c r="G199" s="9">
        <v>9</v>
      </c>
      <c r="H199" s="9">
        <v>6</v>
      </c>
      <c r="I199" s="9">
        <v>23</v>
      </c>
      <c r="J199" s="2">
        <f>G199</f>
        <v>9</v>
      </c>
      <c r="K199" s="2">
        <f>IF(I199&gt;14,H199+1,H199)</f>
        <v>7</v>
      </c>
      <c r="L199" s="2">
        <f>J199+K199/12</f>
        <v>9.5833333333333339</v>
      </c>
      <c r="M199" s="2">
        <f>TRUNC((IF(L199&gt;20,(L199-20)*2+10+15,(IF(L199&gt;10,(L199-10)*1.5+10,L199*1)))),3)</f>
        <v>9.5830000000000002</v>
      </c>
      <c r="N199" s="6">
        <v>9.5830000000000002</v>
      </c>
      <c r="O199" s="9">
        <v>4</v>
      </c>
      <c r="P199" s="9">
        <v>5</v>
      </c>
      <c r="Q199" s="9">
        <v>4</v>
      </c>
      <c r="R199" s="9" t="s">
        <v>47</v>
      </c>
      <c r="S199" s="9">
        <v>0</v>
      </c>
      <c r="T199" s="9">
        <v>0</v>
      </c>
      <c r="U199" s="15"/>
      <c r="V199" s="15"/>
      <c r="W199" s="15"/>
      <c r="X199" s="15"/>
      <c r="Y199" s="15"/>
      <c r="Z199" s="10">
        <v>18.582999999999998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16">
        <f>N199+O199+P199+AA199+AB199+AC199</f>
        <v>18.582999999999998</v>
      </c>
      <c r="AI199" s="16">
        <f>AH199+IF(R199="ΠΑΤΡΕΩΝ",4,0)+IF(T199="ΠΑΤΡΕΩΝ",10,0)+IF(AE199="ΠΑΤΡΕΩΝ",AD199,0)+IF(AG199="ΠΑΤΡΕΩΝ",AF199,0)</f>
        <v>22.582999999999998</v>
      </c>
      <c r="AJ199" s="16">
        <f>AH199+IF(R199="ΔΥΤΙΚΗΣ ΑΧΑΪΑΣ",4,0)+IF(T199="ΔΥΤΙΚΗΣ ΑΧΑΪΑΣ",10,0)+IF(AE199="ΔΥΤΙΚΗΣ ΑΧΑΪΑΣ",AD199,0)+IF(AG199="ΔΥΤΙΚΗΣ ΑΧΑΪΑΣ",AF199,0)</f>
        <v>18.582999999999998</v>
      </c>
      <c r="AK199" s="16">
        <f>AH199+IF(R199="ΑΙΓΙΑΛΕΙΑΣ",4,0)+IF(T199="ΑΙΓΙΑΛΕΙΑΣ",10,0)+IF(AE199="ΑΙΓΙΑΛΕΙΑΣ",AD199,0)+IF(AG199="ΑΙΓΙΑΛΕΙΑΣ",AF199,0)</f>
        <v>18.582999999999998</v>
      </c>
      <c r="AL199" s="16">
        <f>AH199+IF(R199="ΕΡΥΜΑΝΘΟΥ",4,0)+IF(T199="ΕΡΥΜΑΝΘΟΥ",10,0)+IF(AE199="ΕΡΥΜΑΝΘΟΥ",AD199,0)+IF(AG199="ΕΡΥΜΑΝΘΟΥ",AF199,0)</f>
        <v>18.582999999999998</v>
      </c>
      <c r="AM199" s="16">
        <f>AH199+IF(R199="ΚΑΛΑΒΡΥΤΩΝ",4,0)+IF(T199="ΚΑΛΑΒΡΥΤΩΝ",10,0)+IF(AE199="ΚΑΛΑΒΡΥΤΩΝ",AD199,0)+IF(AG199="ΚΑΛΑΒΡΥΤΩΝ",AF199,0)</f>
        <v>18.582999999999998</v>
      </c>
    </row>
    <row r="200" spans="1:39">
      <c r="A200" s="15">
        <v>199</v>
      </c>
      <c r="B200" s="9" t="s">
        <v>38</v>
      </c>
      <c r="C200" s="9">
        <v>620785</v>
      </c>
      <c r="D200" s="9" t="s">
        <v>90</v>
      </c>
      <c r="E200" s="9" t="s">
        <v>44</v>
      </c>
      <c r="F200" s="9" t="s">
        <v>59</v>
      </c>
      <c r="G200" s="9">
        <v>9</v>
      </c>
      <c r="H200" s="9">
        <v>6</v>
      </c>
      <c r="I200" s="9">
        <v>23</v>
      </c>
      <c r="J200" s="2">
        <f>G200</f>
        <v>9</v>
      </c>
      <c r="K200" s="2">
        <f>IF(I200&gt;14,H200+1,H200)</f>
        <v>7</v>
      </c>
      <c r="L200" s="2">
        <f>J200+K200/12</f>
        <v>9.5833333333333339</v>
      </c>
      <c r="M200" s="2">
        <f>TRUNC((IF(L200&gt;20,(L200-20)*2+10+15,(IF(L200&gt;10,(L200-10)*1.5+10,L200*1)))),3)</f>
        <v>9.5830000000000002</v>
      </c>
      <c r="N200" s="6">
        <v>9.5830000000000002</v>
      </c>
      <c r="O200" s="9">
        <v>4</v>
      </c>
      <c r="P200" s="9">
        <v>5</v>
      </c>
      <c r="Q200" s="9">
        <v>4</v>
      </c>
      <c r="R200" s="9" t="s">
        <v>47</v>
      </c>
      <c r="S200" s="9">
        <v>10</v>
      </c>
      <c r="T200" s="9" t="s">
        <v>47</v>
      </c>
      <c r="U200" s="15"/>
      <c r="V200" s="15"/>
      <c r="W200" s="15"/>
      <c r="X200" s="15"/>
      <c r="Y200" s="15"/>
      <c r="Z200" s="10">
        <v>18.582999999999998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16">
        <f>N200+O200+P200+AA200+AB200+AC200</f>
        <v>18.582999999999998</v>
      </c>
      <c r="AI200" s="16">
        <f>AH200+IF(R200="ΠΑΤΡΕΩΝ",4,0)+IF(T200="ΠΑΤΡΕΩΝ",10,0)+IF(AE200="ΠΑΤΡΕΩΝ",AD200,0)+IF(AG200="ΠΑΤΡΕΩΝ",AF200,0)</f>
        <v>32.582999999999998</v>
      </c>
      <c r="AJ200" s="16">
        <f>AH200+IF(R200="ΔΥΤΙΚΗΣ ΑΧΑΪΑΣ",4,0)+IF(T200="ΔΥΤΙΚΗΣ ΑΧΑΪΑΣ",10,0)+IF(AE200="ΔΥΤΙΚΗΣ ΑΧΑΪΑΣ",AD200,0)+IF(AG200="ΔΥΤΙΚΗΣ ΑΧΑΪΑΣ",AF200,0)</f>
        <v>18.582999999999998</v>
      </c>
      <c r="AK200" s="16">
        <f>AH200+IF(R200="ΑΙΓΙΑΛΕΙΑΣ",4,0)+IF(T200="ΑΙΓΙΑΛΕΙΑΣ",10,0)+IF(AE200="ΑΙΓΙΑΛΕΙΑΣ",AD200,0)+IF(AG200="ΑΙΓΙΑΛΕΙΑΣ",AF200,0)</f>
        <v>18.582999999999998</v>
      </c>
      <c r="AL200" s="16">
        <f>AH200+IF(R200="ΕΡΥΜΑΝΘΟΥ",4,0)+IF(T200="ΕΡΥΜΑΝΘΟΥ",10,0)+IF(AE200="ΕΡΥΜΑΝΘΟΥ",AD200,0)+IF(AG200="ΕΡΥΜΑΝΘΟΥ",AF200,0)</f>
        <v>18.582999999999998</v>
      </c>
      <c r="AM200" s="16">
        <f>AH200+IF(R200="ΚΑΛΑΒΡΥΤΩΝ",4,0)+IF(T200="ΚΑΛΑΒΡΥΤΩΝ",10,0)+IF(AE200="ΚΑΛΑΒΡΥΤΩΝ",AD200,0)+IF(AG200="ΚΑΛΑΒΡΥΤΩΝ",AF200,0)</f>
        <v>18.582999999999998</v>
      </c>
    </row>
    <row r="201" spans="1:39">
      <c r="A201" s="15">
        <v>200</v>
      </c>
      <c r="B201" s="9" t="s">
        <v>38</v>
      </c>
      <c r="C201" s="9">
        <v>602814</v>
      </c>
      <c r="D201" s="9" t="s">
        <v>180</v>
      </c>
      <c r="E201" s="9" t="s">
        <v>181</v>
      </c>
      <c r="F201" s="9" t="s">
        <v>59</v>
      </c>
      <c r="G201" s="9">
        <v>15</v>
      </c>
      <c r="H201" s="9">
        <v>2</v>
      </c>
      <c r="I201" s="9">
        <v>25</v>
      </c>
      <c r="J201" s="2">
        <f>G201</f>
        <v>15</v>
      </c>
      <c r="K201" s="2">
        <f>IF(I201&gt;14,H201+1,H201)</f>
        <v>3</v>
      </c>
      <c r="L201" s="2">
        <f>J201+K201/12</f>
        <v>15.25</v>
      </c>
      <c r="M201" s="2">
        <f>TRUNC((IF(L201&gt;20,(L201-20)*2+10+15,(IF(L201&gt;10,(L201-10)*1.5+10,L201*1)))),3)</f>
        <v>17.875</v>
      </c>
      <c r="N201" s="6">
        <v>17.875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15"/>
      <c r="V201" s="15"/>
      <c r="W201" s="15"/>
      <c r="X201" s="15"/>
      <c r="Y201" s="15"/>
      <c r="Z201" s="10">
        <v>17.875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16">
        <f>N201+O201+P201+AA201+AB201+AC201</f>
        <v>17.875</v>
      </c>
      <c r="AI201" s="16">
        <f>AH201+IF(R201="ΠΑΤΡΕΩΝ",4,0)+IF(T201="ΠΑΤΡΕΩΝ",10,0)+IF(AE201="ΠΑΤΡΕΩΝ",AD201,0)+IF(AG201="ΠΑΤΡΕΩΝ",AF201,0)</f>
        <v>17.875</v>
      </c>
      <c r="AJ201" s="16">
        <f>AH201+IF(R201="ΔΥΤΙΚΗΣ ΑΧΑΪΑΣ",4,0)+IF(T201="ΔΥΤΙΚΗΣ ΑΧΑΪΑΣ",10,0)+IF(AE201="ΔΥΤΙΚΗΣ ΑΧΑΪΑΣ",AD201,0)+IF(AG201="ΔΥΤΙΚΗΣ ΑΧΑΪΑΣ",AF201,0)</f>
        <v>17.875</v>
      </c>
      <c r="AK201" s="16">
        <f>AH201+IF(R201="ΑΙΓΙΑΛΕΙΑΣ",4,0)+IF(T201="ΑΙΓΙΑΛΕΙΑΣ",10,0)+IF(AE201="ΑΙΓΙΑΛΕΙΑΣ",AD201,0)+IF(AG201="ΑΙΓΙΑΛΕΙΑΣ",AF201,0)</f>
        <v>17.875</v>
      </c>
      <c r="AL201" s="16">
        <f>AH201+IF(R201="ΕΡΥΜΑΝΘΟΥ",4,0)+IF(T201="ΕΡΥΜΑΝΘΟΥ",10,0)+IF(AE201="ΕΡΥΜΑΝΘΟΥ",AD201,0)+IF(AG201="ΕΡΥΜΑΝΘΟΥ",AF201,0)</f>
        <v>17.875</v>
      </c>
      <c r="AM201" s="16">
        <f>AH201+IF(R201="ΚΑΛΑΒΡΥΤΩΝ",4,0)+IF(T201="ΚΑΛΑΒΡΥΤΩΝ",10,0)+IF(AE201="ΚΑΛΑΒΡΥΤΩΝ",AD201,0)+IF(AG201="ΚΑΛΑΒΡΥΤΩΝ",AF201,0)</f>
        <v>17.875</v>
      </c>
    </row>
    <row r="202" spans="1:39">
      <c r="A202" s="15">
        <v>201</v>
      </c>
      <c r="B202" s="9" t="s">
        <v>38</v>
      </c>
      <c r="C202" s="9">
        <v>604558</v>
      </c>
      <c r="D202" s="9" t="s">
        <v>68</v>
      </c>
      <c r="E202" s="9" t="s">
        <v>163</v>
      </c>
      <c r="F202" s="9" t="s">
        <v>110</v>
      </c>
      <c r="G202" s="9">
        <v>15</v>
      </c>
      <c r="H202" s="9">
        <v>3</v>
      </c>
      <c r="I202" s="9">
        <v>11</v>
      </c>
      <c r="J202" s="2">
        <f>G202</f>
        <v>15</v>
      </c>
      <c r="K202" s="2">
        <f>IF(I202&gt;14,H202+1,H202)</f>
        <v>3</v>
      </c>
      <c r="L202" s="2">
        <f>J202+K202/12</f>
        <v>15.25</v>
      </c>
      <c r="M202" s="2">
        <f>TRUNC((IF(L202&gt;20,(L202-20)*2+10+15,(IF(L202&gt;10,(L202-10)*1.5+10,L202*1)))),3)</f>
        <v>17.875</v>
      </c>
      <c r="N202" s="6">
        <v>17.875</v>
      </c>
      <c r="O202" s="9">
        <v>0</v>
      </c>
      <c r="P202" s="9">
        <v>0</v>
      </c>
      <c r="Q202" s="9">
        <v>4</v>
      </c>
      <c r="R202" s="9" t="s">
        <v>47</v>
      </c>
      <c r="S202" s="9">
        <v>0</v>
      </c>
      <c r="T202" s="9">
        <v>0</v>
      </c>
      <c r="U202" s="15"/>
      <c r="V202" s="15"/>
      <c r="W202" s="15"/>
      <c r="X202" s="15"/>
      <c r="Y202" s="15"/>
      <c r="Z202" s="10">
        <v>17.875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16">
        <f>N202+O202+P202+AA202+AB202+AC202</f>
        <v>17.875</v>
      </c>
      <c r="AI202" s="16">
        <f>AH202+IF(R202="ΠΑΤΡΕΩΝ",4,0)+IF(T202="ΠΑΤΡΕΩΝ",10,0)+IF(AE202="ΠΑΤΡΕΩΝ",AD202,0)+IF(AG202="ΠΑΤΡΕΩΝ",AF202,0)</f>
        <v>21.875</v>
      </c>
      <c r="AJ202" s="16">
        <f>AH202+IF(R202="ΔΥΤΙΚΗΣ ΑΧΑΪΑΣ",4,0)+IF(T202="ΔΥΤΙΚΗΣ ΑΧΑΪΑΣ",10,0)+IF(AE202="ΔΥΤΙΚΗΣ ΑΧΑΪΑΣ",AD202,0)+IF(AG202="ΔΥΤΙΚΗΣ ΑΧΑΪΑΣ",AF202,0)</f>
        <v>17.875</v>
      </c>
      <c r="AK202" s="16">
        <f>AH202+IF(R202="ΑΙΓΙΑΛΕΙΑΣ",4,0)+IF(T202="ΑΙΓΙΑΛΕΙΑΣ",10,0)+IF(AE202="ΑΙΓΙΑΛΕΙΑΣ",AD202,0)+IF(AG202="ΑΙΓΙΑΛΕΙΑΣ",AF202,0)</f>
        <v>17.875</v>
      </c>
      <c r="AL202" s="16">
        <f>AH202+IF(R202="ΕΡΥΜΑΝΘΟΥ",4,0)+IF(T202="ΕΡΥΜΑΝΘΟΥ",10,0)+IF(AE202="ΕΡΥΜΑΝΘΟΥ",AD202,0)+IF(AG202="ΕΡΥΜΑΝΘΟΥ",AF202,0)</f>
        <v>17.875</v>
      </c>
      <c r="AM202" s="16">
        <f>AH202+IF(R202="ΚΑΛΑΒΡΥΤΩΝ",4,0)+IF(T202="ΚΑΛΑΒΡΥΤΩΝ",10,0)+IF(AE202="ΚΑΛΑΒΡΥΤΩΝ",AD202,0)+IF(AG202="ΚΑΛΑΒΡΥΤΩΝ",AF202,0)</f>
        <v>17.875</v>
      </c>
    </row>
    <row r="203" spans="1:39">
      <c r="A203" s="15">
        <v>202</v>
      </c>
      <c r="B203" s="5" t="s">
        <v>38</v>
      </c>
      <c r="C203" s="5">
        <v>604703</v>
      </c>
      <c r="D203" s="5" t="s">
        <v>268</v>
      </c>
      <c r="E203" s="5" t="s">
        <v>269</v>
      </c>
      <c r="F203" s="5" t="s">
        <v>270</v>
      </c>
      <c r="G203" s="5">
        <v>15</v>
      </c>
      <c r="H203" s="5">
        <v>2</v>
      </c>
      <c r="I203" s="5">
        <v>19</v>
      </c>
      <c r="J203" s="2">
        <f>G203</f>
        <v>15</v>
      </c>
      <c r="K203" s="2">
        <f>IF(I203&gt;14,H203+1,H203)</f>
        <v>3</v>
      </c>
      <c r="L203" s="2">
        <f>J203+K203/12</f>
        <v>15.25</v>
      </c>
      <c r="M203" s="2">
        <f>TRUNC((IF(L203&gt;20,(L203-20)*2+10+15,(IF(L203&gt;10,(L203-10)*1.5+10,L203*1)))),3)</f>
        <v>17.875</v>
      </c>
      <c r="N203" s="6">
        <v>17.875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15"/>
      <c r="V203" s="15"/>
      <c r="W203" s="15"/>
      <c r="X203" s="15"/>
      <c r="Y203" s="15"/>
      <c r="Z203" s="7">
        <v>21.875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16">
        <f>N203+O203+P203+AA203+AB203+AC203</f>
        <v>17.875</v>
      </c>
      <c r="AI203" s="16">
        <f>AH203+IF(R203="ΠΑΤΡΕΩΝ",4,0)+IF(T203="ΠΑΤΡΕΩΝ",10,0)+IF(AE203="ΠΑΤΡΕΩΝ",AD203,0)+IF(AG203="ΠΑΤΡΕΩΝ",AF203,0)</f>
        <v>17.875</v>
      </c>
      <c r="AJ203" s="16">
        <f>AH203+IF(R203="ΔΥΤΙΚΗΣ ΑΧΑΪΑΣ",4,0)+IF(T203="ΔΥΤΙΚΗΣ ΑΧΑΪΑΣ",10,0)+IF(AE203="ΔΥΤΙΚΗΣ ΑΧΑΪΑΣ",AD203,0)+IF(AG203="ΔΥΤΙΚΗΣ ΑΧΑΪΑΣ",AF203,0)</f>
        <v>17.875</v>
      </c>
      <c r="AK203" s="16">
        <f>AH203+IF(R203="ΑΙΓΙΑΛΕΙΑΣ",4,0)+IF(T203="ΑΙΓΙΑΛΕΙΑΣ",10,0)+IF(AE203="ΑΙΓΙΑΛΕΙΑΣ",AD203,0)+IF(AG203="ΑΙΓΙΑΛΕΙΑΣ",AF203,0)</f>
        <v>17.875</v>
      </c>
      <c r="AL203" s="16">
        <f>AH203+IF(R203="ΕΡΥΜΑΝΘΟΥ",4,0)+IF(T203="ΕΡΥΜΑΝΘΟΥ",10,0)+IF(AE203="ΕΡΥΜΑΝΘΟΥ",AD203,0)+IF(AG203="ΕΡΥΜΑΝΘΟΥ",AF203,0)</f>
        <v>17.875</v>
      </c>
      <c r="AM203" s="16">
        <f>AH203+IF(R203="ΚΑΛΑΒΡΥΤΩΝ",4,0)+IF(T203="ΚΑΛΑΒΡΥΤΩΝ",10,0)+IF(AE203="ΚΑΛΑΒΡΥΤΩΝ",AD203,0)+IF(AG203="ΚΑΛΑΒΡΥΤΩΝ",AF203,0)</f>
        <v>17.875</v>
      </c>
    </row>
    <row r="204" spans="1:39">
      <c r="A204" s="15">
        <v>203</v>
      </c>
      <c r="B204" s="5" t="s">
        <v>38</v>
      </c>
      <c r="C204" s="5">
        <v>604473</v>
      </c>
      <c r="D204" s="5" t="s">
        <v>248</v>
      </c>
      <c r="E204" s="5" t="s">
        <v>328</v>
      </c>
      <c r="F204" s="5" t="s">
        <v>329</v>
      </c>
      <c r="G204" s="5">
        <v>15</v>
      </c>
      <c r="H204" s="5">
        <v>2</v>
      </c>
      <c r="I204" s="5">
        <v>23</v>
      </c>
      <c r="J204" s="2">
        <f>G204</f>
        <v>15</v>
      </c>
      <c r="K204" s="2">
        <f>IF(I204&gt;14,H204+1,H204)</f>
        <v>3</v>
      </c>
      <c r="L204" s="2">
        <f>J204+K204/12</f>
        <v>15.25</v>
      </c>
      <c r="M204" s="2">
        <f>TRUNC((IF(L204&gt;20,(L204-20)*2+10+15,(IF(L204&gt;10,(L204-10)*1.5+10,L204*1)))),3)</f>
        <v>17.875</v>
      </c>
      <c r="N204" s="6">
        <v>17.875</v>
      </c>
      <c r="O204" s="5">
        <v>0</v>
      </c>
      <c r="P204" s="5">
        <v>0</v>
      </c>
      <c r="Q204" s="5">
        <v>4</v>
      </c>
      <c r="R204" s="9" t="s">
        <v>47</v>
      </c>
      <c r="S204" s="5">
        <v>0</v>
      </c>
      <c r="T204" s="5">
        <v>0</v>
      </c>
      <c r="U204" s="15"/>
      <c r="V204" s="15"/>
      <c r="W204" s="15"/>
      <c r="X204" s="15"/>
      <c r="Y204" s="15"/>
      <c r="Z204" s="7">
        <v>17.875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16">
        <f>N204+O204+P204+AA204+AB204+AC204</f>
        <v>17.875</v>
      </c>
      <c r="AI204" s="16">
        <f>AH204+IF(R204="ΠΑΤΡΕΩΝ",4,0)+IF(T204="ΠΑΤΡΕΩΝ",10,0)+IF(AE204="ΠΑΤΡΕΩΝ",AD204,0)+IF(AG204="ΠΑΤΡΕΩΝ",AF204,0)</f>
        <v>21.875</v>
      </c>
      <c r="AJ204" s="16">
        <f>AH204+IF(R204="ΔΥΤΙΚΗΣ ΑΧΑΪΑΣ",4,0)+IF(T204="ΔΥΤΙΚΗΣ ΑΧΑΪΑΣ",10,0)+IF(AE204="ΔΥΤΙΚΗΣ ΑΧΑΪΑΣ",AD204,0)+IF(AG204="ΔΥΤΙΚΗΣ ΑΧΑΪΑΣ",AF204,0)</f>
        <v>17.875</v>
      </c>
      <c r="AK204" s="16">
        <f>AH204+IF(R204="ΑΙΓΙΑΛΕΙΑΣ",4,0)+IF(T204="ΑΙΓΙΑΛΕΙΑΣ",10,0)+IF(AE204="ΑΙΓΙΑΛΕΙΑΣ",AD204,0)+IF(AG204="ΑΙΓΙΑΛΕΙΑΣ",AF204,0)</f>
        <v>17.875</v>
      </c>
      <c r="AL204" s="16">
        <f>AH204+IF(R204="ΕΡΥΜΑΝΘΟΥ",4,0)+IF(T204="ΕΡΥΜΑΝΘΟΥ",10,0)+IF(AE204="ΕΡΥΜΑΝΘΟΥ",AD204,0)+IF(AG204="ΕΡΥΜΑΝΘΟΥ",AF204,0)</f>
        <v>17.875</v>
      </c>
      <c r="AM204" s="16">
        <f>AH204+IF(R204="ΚΑΛΑΒΡΥΤΩΝ",4,0)+IF(T204="ΚΑΛΑΒΡΥΤΩΝ",10,0)+IF(AE204="ΚΑΛΑΒΡΥΤΩΝ",AD204,0)+IF(AG204="ΚΑΛΑΒΡΥΤΩΝ",AF204,0)</f>
        <v>17.875</v>
      </c>
    </row>
    <row r="205" spans="1:39">
      <c r="A205" s="15">
        <v>204</v>
      </c>
      <c r="B205" s="9" t="s">
        <v>38</v>
      </c>
      <c r="C205" s="9">
        <v>604845</v>
      </c>
      <c r="D205" s="9" t="s">
        <v>323</v>
      </c>
      <c r="E205" s="9" t="s">
        <v>40</v>
      </c>
      <c r="F205" s="9" t="s">
        <v>108</v>
      </c>
      <c r="G205" s="9">
        <v>15</v>
      </c>
      <c r="H205" s="9">
        <v>2</v>
      </c>
      <c r="I205" s="9">
        <v>10</v>
      </c>
      <c r="J205" s="2">
        <f>G205</f>
        <v>15</v>
      </c>
      <c r="K205" s="2">
        <f>IF(I205&gt;14,H205+1,H205)</f>
        <v>2</v>
      </c>
      <c r="L205" s="2">
        <f>J205+K205/12</f>
        <v>15.166666666666666</v>
      </c>
      <c r="M205" s="2">
        <f>TRUNC((IF(L205&gt;20,(L205-20)*2+10+15,(IF(L205&gt;10,(L205-10)*1.5+10,L205*1)))),3)</f>
        <v>17.75</v>
      </c>
      <c r="N205" s="6">
        <v>17.75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15"/>
      <c r="V205" s="15"/>
      <c r="W205" s="15"/>
      <c r="X205" s="15"/>
      <c r="Y205" s="15"/>
      <c r="Z205" s="10">
        <v>17.75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16">
        <f>N205+O205+P205+AA205+AB205+AC205</f>
        <v>17.75</v>
      </c>
      <c r="AI205" s="16">
        <f>AH205+IF(R205="ΠΑΤΡΕΩΝ",4,0)+IF(T205="ΠΑΤΡΕΩΝ",10,0)+IF(AE205="ΠΑΤΡΕΩΝ",AD205,0)+IF(AG205="ΠΑΤΡΕΩΝ",AF205,0)</f>
        <v>17.75</v>
      </c>
      <c r="AJ205" s="16">
        <f>AH205+IF(R205="ΔΥΤΙΚΗΣ ΑΧΑΪΑΣ",4,0)+IF(T205="ΔΥΤΙΚΗΣ ΑΧΑΪΑΣ",10,0)+IF(AE205="ΔΥΤΙΚΗΣ ΑΧΑΪΑΣ",AD205,0)+IF(AG205="ΔΥΤΙΚΗΣ ΑΧΑΪΑΣ",AF205,0)</f>
        <v>17.75</v>
      </c>
      <c r="AK205" s="16">
        <f>AH205+IF(R205="ΑΙΓΙΑΛΕΙΑΣ",4,0)+IF(T205="ΑΙΓΙΑΛΕΙΑΣ",10,0)+IF(AE205="ΑΙΓΙΑΛΕΙΑΣ",AD205,0)+IF(AG205="ΑΙΓΙΑΛΕΙΑΣ",AF205,0)</f>
        <v>17.75</v>
      </c>
      <c r="AL205" s="16">
        <f>AH205+IF(R205="ΕΡΥΜΑΝΘΟΥ",4,0)+IF(T205="ΕΡΥΜΑΝΘΟΥ",10,0)+IF(AE205="ΕΡΥΜΑΝΘΟΥ",AD205,0)+IF(AG205="ΕΡΥΜΑΝΘΟΥ",AF205,0)</f>
        <v>17.75</v>
      </c>
      <c r="AM205" s="16">
        <f>AH205+IF(R205="ΚΑΛΑΒΡΥΤΩΝ",4,0)+IF(T205="ΚΑΛΑΒΡΥΤΩΝ",10,0)+IF(AE205="ΚΑΛΑΒΡΥΤΩΝ",AD205,0)+IF(AG205="ΚΑΛΑΒΡΥΤΩΝ",AF205,0)</f>
        <v>17.75</v>
      </c>
    </row>
    <row r="206" spans="1:39">
      <c r="A206" s="15">
        <v>205</v>
      </c>
      <c r="B206" s="9" t="s">
        <v>38</v>
      </c>
      <c r="C206" s="9">
        <v>702435</v>
      </c>
      <c r="D206" s="9" t="s">
        <v>336</v>
      </c>
      <c r="E206" s="9" t="s">
        <v>337</v>
      </c>
      <c r="F206" s="9" t="s">
        <v>108</v>
      </c>
      <c r="G206" s="6">
        <v>8</v>
      </c>
      <c r="H206" s="6">
        <v>7</v>
      </c>
      <c r="I206" s="6">
        <v>18</v>
      </c>
      <c r="J206" s="18">
        <f>G206</f>
        <v>8</v>
      </c>
      <c r="K206" s="2">
        <f>IF(I206&gt;14,H206+1,H206)</f>
        <v>8</v>
      </c>
      <c r="L206" s="2">
        <f>J206+K206/12</f>
        <v>8.6666666666666661</v>
      </c>
      <c r="M206" s="2">
        <f>TRUNC((IF(L206&gt;20,(L206-20)*2+10+15,(IF(L206&gt;10,(L206-10)*1.5+10,L206*1)))),3)</f>
        <v>8.6660000000000004</v>
      </c>
      <c r="N206" s="6">
        <v>8.67</v>
      </c>
      <c r="O206" s="9">
        <v>4</v>
      </c>
      <c r="P206" s="9">
        <v>5</v>
      </c>
      <c r="Q206" s="9">
        <v>4</v>
      </c>
      <c r="R206" s="9" t="s">
        <v>47</v>
      </c>
      <c r="S206" s="9">
        <v>10</v>
      </c>
      <c r="T206" s="9" t="s">
        <v>47</v>
      </c>
      <c r="U206" s="15"/>
      <c r="V206" s="15"/>
      <c r="W206" s="15"/>
      <c r="X206" s="15"/>
      <c r="Y206" s="15"/>
      <c r="Z206" s="10">
        <v>32.375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16">
        <f>N206+O206+P206+AA206+AB206+AC206</f>
        <v>17.670000000000002</v>
      </c>
      <c r="AI206" s="16">
        <f>AH206+IF(R206="ΠΑΤΡΕΩΝ",4,0)+IF(T206="ΠΑΤΡΕΩΝ",10,0)+IF(AE206="ΠΑΤΡΕΩΝ",AD206,0)+IF(AG206="ΠΑΤΡΕΩΝ",AF206,0)</f>
        <v>31.67</v>
      </c>
      <c r="AJ206" s="16">
        <f>AH206+IF(R206="ΔΥΤΙΚΗΣ ΑΧΑΪΑΣ",4,0)+IF(T206="ΔΥΤΙΚΗΣ ΑΧΑΪΑΣ",10,0)+IF(AE206="ΔΥΤΙΚΗΣ ΑΧΑΪΑΣ",AD206,0)+IF(AG206="ΔΥΤΙΚΗΣ ΑΧΑΪΑΣ",AF206,0)</f>
        <v>17.670000000000002</v>
      </c>
      <c r="AK206" s="16">
        <f>AH206+IF(R206="ΑΙΓΙΑΛΕΙΑΣ",4,0)+IF(T206="ΑΙΓΙΑΛΕΙΑΣ",10,0)+IF(AE206="ΑΙΓΙΑΛΕΙΑΣ",AD206,0)+IF(AG206="ΑΙΓΙΑΛΕΙΑΣ",AF206,0)</f>
        <v>17.670000000000002</v>
      </c>
      <c r="AL206" s="16">
        <f>AH206+IF(R206="ΕΡΥΜΑΝΘΟΥ",4,0)+IF(T206="ΕΡΥΜΑΝΘΟΥ",10,0)+IF(AE206="ΕΡΥΜΑΝΘΟΥ",AD206,0)+IF(AG206="ΕΡΥΜΑΝΘΟΥ",AF206,0)</f>
        <v>17.670000000000002</v>
      </c>
      <c r="AM206" s="16">
        <f>AH206+IF(R206="ΚΑΛΑΒΡΥΤΩΝ",4,0)+IF(T206="ΚΑΛΑΒΡΥΤΩΝ",10,0)+IF(AE206="ΚΑΛΑΒΡΥΤΩΝ",AD206,0)+IF(AG206="ΚΑΛΑΒΡΥΤΩΝ",AF206,0)</f>
        <v>17.670000000000002</v>
      </c>
    </row>
    <row r="207" spans="1:39">
      <c r="A207" s="15">
        <v>206</v>
      </c>
      <c r="B207" s="9" t="s">
        <v>38</v>
      </c>
      <c r="C207" s="9">
        <v>613017</v>
      </c>
      <c r="D207" s="9" t="s">
        <v>320</v>
      </c>
      <c r="E207" s="9" t="s">
        <v>144</v>
      </c>
      <c r="F207" s="9" t="s">
        <v>175</v>
      </c>
      <c r="G207" s="9">
        <v>12</v>
      </c>
      <c r="H207" s="9">
        <v>4</v>
      </c>
      <c r="I207" s="9">
        <v>26</v>
      </c>
      <c r="J207" s="2">
        <f>G207</f>
        <v>12</v>
      </c>
      <c r="K207" s="2">
        <f>IF(I207&gt;14,H207+1,H207)</f>
        <v>5</v>
      </c>
      <c r="L207" s="2">
        <f>J207+K207/12</f>
        <v>12.416666666666666</v>
      </c>
      <c r="M207" s="2">
        <f>TRUNC((IF(L207&gt;20,(L207-20)*2+10+15,(IF(L207&gt;10,(L207-10)*1.5+10,L207*1)))),3)</f>
        <v>13.625</v>
      </c>
      <c r="N207" s="6">
        <v>13.625</v>
      </c>
      <c r="O207" s="9">
        <v>4</v>
      </c>
      <c r="P207" s="9">
        <v>0</v>
      </c>
      <c r="Q207" s="9">
        <v>4</v>
      </c>
      <c r="R207" s="9" t="s">
        <v>47</v>
      </c>
      <c r="S207" s="9">
        <v>10</v>
      </c>
      <c r="T207" s="9" t="s">
        <v>47</v>
      </c>
      <c r="U207" s="15"/>
      <c r="V207" s="15"/>
      <c r="W207" s="15"/>
      <c r="X207" s="15"/>
      <c r="Y207" s="15"/>
      <c r="Z207" s="10">
        <v>17.625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16">
        <f>N207+O207+P207+AA207+AB207+AC207</f>
        <v>17.625</v>
      </c>
      <c r="AI207" s="16">
        <f>AH207+IF(R207="ΠΑΤΡΕΩΝ",4,0)+IF(T207="ΠΑΤΡΕΩΝ",10,0)+IF(AE207="ΠΑΤΡΕΩΝ",AD207,0)+IF(AG207="ΠΑΤΡΕΩΝ",AF207,0)</f>
        <v>31.625</v>
      </c>
      <c r="AJ207" s="16">
        <f>AH207+IF(R207="ΔΥΤΙΚΗΣ ΑΧΑΪΑΣ",4,0)+IF(T207="ΔΥΤΙΚΗΣ ΑΧΑΪΑΣ",10,0)+IF(AE207="ΔΥΤΙΚΗΣ ΑΧΑΪΑΣ",AD207,0)+IF(AG207="ΔΥΤΙΚΗΣ ΑΧΑΪΑΣ",AF207,0)</f>
        <v>17.625</v>
      </c>
      <c r="AK207" s="16">
        <f>AH207+IF(R207="ΑΙΓΙΑΛΕΙΑΣ",4,0)+IF(T207="ΑΙΓΙΑΛΕΙΑΣ",10,0)+IF(AE207="ΑΙΓΙΑΛΕΙΑΣ",AD207,0)+IF(AG207="ΑΙΓΙΑΛΕΙΑΣ",AF207,0)</f>
        <v>17.625</v>
      </c>
      <c r="AL207" s="16">
        <f>AH207+IF(R207="ΕΡΥΜΑΝΘΟΥ",4,0)+IF(T207="ΕΡΥΜΑΝΘΟΥ",10,0)+IF(AE207="ΕΡΥΜΑΝΘΟΥ",AD207,0)+IF(AG207="ΕΡΥΜΑΝΘΟΥ",AF207,0)</f>
        <v>17.625</v>
      </c>
      <c r="AM207" s="16">
        <f>AH207+IF(R207="ΚΑΛΑΒΡΥΤΩΝ",4,0)+IF(T207="ΚΑΛΑΒΡΥΤΩΝ",10,0)+IF(AE207="ΚΑΛΑΒΡΥΤΩΝ",AD207,0)+IF(AG207="ΚΑΛΑΒΡΥΤΩΝ",AF207,0)</f>
        <v>17.625</v>
      </c>
    </row>
    <row r="208" spans="1:39">
      <c r="A208" s="15">
        <v>207</v>
      </c>
      <c r="B208" s="15" t="s">
        <v>38</v>
      </c>
      <c r="C208" s="15">
        <v>701725</v>
      </c>
      <c r="D208" s="15" t="s">
        <v>78</v>
      </c>
      <c r="E208" s="15" t="s">
        <v>79</v>
      </c>
      <c r="F208" s="15">
        <v>1</v>
      </c>
      <c r="G208" s="1">
        <v>8</v>
      </c>
      <c r="H208" s="1">
        <v>6</v>
      </c>
      <c r="I208" s="1">
        <v>18</v>
      </c>
      <c r="J208" s="1">
        <f>G208</f>
        <v>8</v>
      </c>
      <c r="K208" s="1">
        <f>IF(I208&gt;14,H208+1,H208)</f>
        <v>7</v>
      </c>
      <c r="L208" s="1">
        <f>J208+K208/12</f>
        <v>8.5833333333333339</v>
      </c>
      <c r="M208" s="1">
        <f>TRUNC((IF(L208&gt;20,(L208-20)*2+10+15,(IF(L208&gt;10,(L208-10)*1.5+10,L208*1)))),3)</f>
        <v>8.5830000000000002</v>
      </c>
      <c r="N208" s="17">
        <v>8.5830000000000002</v>
      </c>
      <c r="O208" s="15">
        <v>4</v>
      </c>
      <c r="P208" s="15">
        <v>5</v>
      </c>
      <c r="Q208" s="15">
        <v>4</v>
      </c>
      <c r="R208" s="15" t="s">
        <v>47</v>
      </c>
      <c r="S208" s="15">
        <v>0</v>
      </c>
      <c r="T208" s="15">
        <v>0</v>
      </c>
      <c r="U208" s="15" t="s">
        <v>42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6">
        <f>N208+O208+P208+AA208+AB208+AC208</f>
        <v>17.582999999999998</v>
      </c>
      <c r="AI208" s="15">
        <f>AH208+IF(R208="ΠΑΤΡΕΩΝ",4,0)+IF(T208="ΠΑΤΡΕΩΝ",10,0)+IF(AE208="ΠΑΤΡΕΩΝ",AD208,0)+IF(AG208="ΠΑΤΡΕΩΝ",AF208,0)</f>
        <v>21.582999999999998</v>
      </c>
      <c r="AJ208" s="15">
        <f>AH208+IF(R208="ΔΥΤΙΚΗΣ ΑΧΑΪΑΣ",4,0)+IF(T208="ΔΥΤΙΚΗΣ ΑΧΑΪΑΣ",10,0)+IF(AE208="ΔΥΤΙΚΗΣ ΑΧΑΪΑΣ",AD208,0)+IF(AG208="ΔΥΤΙΚΗΣ ΑΧΑΪΑΣ",AF208,0)</f>
        <v>17.582999999999998</v>
      </c>
      <c r="AK208" s="15">
        <f>AH208+IF(R208="ΑΙΓΙΑΛΕΙΑΣ",4,0)+IF(T208="ΑΙΓΙΑΛΕΙΑΣ",10,0)+IF(AE208="ΑΙΓΙΑΛΕΙΑΣ",AD208,0)+IF(AG208="ΑΙΓΙΑΛΕΙΑΣ",AF208,0)</f>
        <v>17.582999999999998</v>
      </c>
      <c r="AL208" s="15">
        <f>AH208+IF(R208="ΕΡΥΜΑΝΘΟΥ",4,0)+IF(T208="ΕΡΥΜΑΝΘΟΥ",10,0)+IF(AE208="ΕΡΥΜΑΝΘΟΥ",AD208,0)+IF(AG208="ΕΡΥΜΑΝΘΟΥ",AF208,0)</f>
        <v>17.582999999999998</v>
      </c>
      <c r="AM208" s="15">
        <f>AH208+IF(R208="ΚΑΛΑΒΡΥΤΩΝ",4,0)+IF(T208="ΚΑΛΑΒΡΥΤΩΝ",10,0)+IF(AE208="ΚΑΛΑΒΡΥΤΩΝ",AD208,0)+IF(AG208="ΚΑΛΑΒΡΥΤΩΝ",AF208,0)</f>
        <v>17.582999999999998</v>
      </c>
    </row>
    <row r="209" spans="1:39">
      <c r="A209" s="15">
        <v>208</v>
      </c>
      <c r="B209" s="15" t="s">
        <v>38</v>
      </c>
      <c r="C209" s="15">
        <v>605017</v>
      </c>
      <c r="D209" s="15" t="s">
        <v>80</v>
      </c>
      <c r="E209" s="15" t="s">
        <v>81</v>
      </c>
      <c r="F209" s="15">
        <v>1</v>
      </c>
      <c r="G209" s="1">
        <v>14</v>
      </c>
      <c r="H209" s="1">
        <v>11</v>
      </c>
      <c r="I209" s="1">
        <v>26</v>
      </c>
      <c r="J209" s="1">
        <f>G209</f>
        <v>14</v>
      </c>
      <c r="K209" s="1">
        <f>IF(I209&gt;14,H209+1,H209)</f>
        <v>12</v>
      </c>
      <c r="L209" s="1">
        <f>J209+K209/12</f>
        <v>15</v>
      </c>
      <c r="M209" s="1">
        <f>TRUNC((IF(L209&gt;20,(L209-20)*2+10+15,(IF(L209&gt;10,(L209-10)*1.5+10,L209*1)))),3)</f>
        <v>17.5</v>
      </c>
      <c r="N209" s="17">
        <v>17.5</v>
      </c>
      <c r="O209" s="15">
        <v>0</v>
      </c>
      <c r="P209" s="15">
        <v>0</v>
      </c>
      <c r="Q209" s="15">
        <v>4</v>
      </c>
      <c r="R209" s="15" t="s">
        <v>47</v>
      </c>
      <c r="S209" s="15">
        <v>0</v>
      </c>
      <c r="T209" s="15">
        <v>0</v>
      </c>
      <c r="U209" s="15" t="s">
        <v>42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6">
        <f>N209+O209+P209+AA209+AB209+AC209</f>
        <v>17.5</v>
      </c>
      <c r="AI209" s="15">
        <f>AH209+IF(R209="ΠΑΤΡΕΩΝ",4,0)+IF(T209="ΠΑΤΡΕΩΝ",10,0)+IF(AE209="ΠΑΤΡΕΩΝ",AD209,0)+IF(AG209="ΠΑΤΡΕΩΝ",AF209,0)</f>
        <v>21.5</v>
      </c>
      <c r="AJ209" s="15">
        <f>AH209+IF(R209="ΔΥΤΙΚΗΣ ΑΧΑΪΑΣ",4,0)+IF(T209="ΔΥΤΙΚΗΣ ΑΧΑΪΑΣ",10,0)+IF(AE209="ΔΥΤΙΚΗΣ ΑΧΑΪΑΣ",AD209,0)+IF(AG209="ΔΥΤΙΚΗΣ ΑΧΑΪΑΣ",AF209,0)</f>
        <v>17.5</v>
      </c>
      <c r="AK209" s="15">
        <f>AH209+IF(R209="ΑΙΓΙΑΛΕΙΑΣ",4,0)+IF(T209="ΑΙΓΙΑΛΕΙΑΣ",10,0)+IF(AE209="ΑΙΓΙΑΛΕΙΑΣ",AD209,0)+IF(AG209="ΑΙΓΙΑΛΕΙΑΣ",AF209,0)</f>
        <v>17.5</v>
      </c>
      <c r="AL209" s="15">
        <f>AH209+IF(R209="ΕΡΥΜΑΝΘΟΥ",4,0)+IF(T209="ΕΡΥΜΑΝΘΟΥ",10,0)+IF(AE209="ΕΡΥΜΑΝΘΟΥ",AD209,0)+IF(AG209="ΕΡΥΜΑΝΘΟΥ",AF209,0)</f>
        <v>17.5</v>
      </c>
      <c r="AM209" s="15">
        <f>AH209+IF(R209="ΚΑΛΑΒΡΥΤΩΝ",4,0)+IF(T209="ΚΑΛΑΒΡΥΤΩΝ",10,0)+IF(AE209="ΚΑΛΑΒΡΥΤΩΝ",AD209,0)+IF(AG209="ΚΑΛΑΒΡΥΤΩΝ",AF209,0)</f>
        <v>17.5</v>
      </c>
    </row>
    <row r="210" spans="1:39">
      <c r="A210" s="15">
        <v>209</v>
      </c>
      <c r="B210" s="9" t="s">
        <v>38</v>
      </c>
      <c r="C210" s="9">
        <v>604452</v>
      </c>
      <c r="D210" s="9" t="s">
        <v>341</v>
      </c>
      <c r="E210" s="9" t="s">
        <v>178</v>
      </c>
      <c r="F210" s="9" t="s">
        <v>270</v>
      </c>
      <c r="G210" s="9">
        <v>14</v>
      </c>
      <c r="H210" s="9">
        <v>6</v>
      </c>
      <c r="I210" s="9">
        <v>23</v>
      </c>
      <c r="J210" s="2">
        <f>G210</f>
        <v>14</v>
      </c>
      <c r="K210" s="2">
        <f>IF(I210&gt;14,H210+1,H210)</f>
        <v>7</v>
      </c>
      <c r="L210" s="2">
        <f>J210+K210/12</f>
        <v>14.583333333333334</v>
      </c>
      <c r="M210" s="2">
        <f>TRUNC((IF(L210&gt;20,(L210-20)*2+10+15,(IF(L210&gt;10,(L210-10)*1.5+10,L210*1)))),3)</f>
        <v>16.875</v>
      </c>
      <c r="N210" s="6">
        <v>16.875</v>
      </c>
      <c r="O210" s="9">
        <v>0</v>
      </c>
      <c r="P210" s="9">
        <v>0</v>
      </c>
      <c r="Q210" s="9">
        <v>4</v>
      </c>
      <c r="R210" s="9" t="s">
        <v>47</v>
      </c>
      <c r="S210" s="9">
        <v>0</v>
      </c>
      <c r="T210" s="9">
        <v>0</v>
      </c>
      <c r="U210" s="15"/>
      <c r="V210" s="15"/>
      <c r="W210" s="15"/>
      <c r="X210" s="15"/>
      <c r="Y210" s="15"/>
      <c r="Z210" s="10">
        <v>16.875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16">
        <f>N210+O210+P210+AA210+AB210+AC210</f>
        <v>16.875</v>
      </c>
      <c r="AI210" s="16">
        <f>AH210+IF(R210="ΠΑΤΡΕΩΝ",4,0)+IF(T210="ΠΑΤΡΕΩΝ",10,0)+IF(AE210="ΠΑΤΡΕΩΝ",AD210,0)+IF(AG210="ΠΑΤΡΕΩΝ",AF210,0)</f>
        <v>20.875</v>
      </c>
      <c r="AJ210" s="16">
        <f>AH210+IF(R210="ΔΥΤΙΚΗΣ ΑΧΑΪΑΣ",4,0)+IF(T210="ΔΥΤΙΚΗΣ ΑΧΑΪΑΣ",10,0)+IF(AE210="ΔΥΤΙΚΗΣ ΑΧΑΪΑΣ",AD210,0)+IF(AG210="ΔΥΤΙΚΗΣ ΑΧΑΪΑΣ",AF210,0)</f>
        <v>16.875</v>
      </c>
      <c r="AK210" s="16">
        <f>AH210+IF(R210="ΑΙΓΙΑΛΕΙΑΣ",4,0)+IF(T210="ΑΙΓΙΑΛΕΙΑΣ",10,0)+IF(AE210="ΑΙΓΙΑΛΕΙΑΣ",AD210,0)+IF(AG210="ΑΙΓΙΑΛΕΙΑΣ",AF210,0)</f>
        <v>16.875</v>
      </c>
      <c r="AL210" s="16">
        <f>AH210+IF(R210="ΕΡΥΜΑΝΘΟΥ",4,0)+IF(T210="ΕΡΥΜΑΝΘΟΥ",10,0)+IF(AE210="ΕΡΥΜΑΝΘΟΥ",AD210,0)+IF(AG210="ΕΡΥΜΑΝΘΟΥ",AF210,0)</f>
        <v>16.875</v>
      </c>
      <c r="AM210" s="16">
        <f>AH210+IF(R210="ΚΑΛΑΒΡΥΤΩΝ",4,0)+IF(T210="ΚΑΛΑΒΡΥΤΩΝ",10,0)+IF(AE210="ΚΑΛΑΒΡΥΤΩΝ",AD210,0)+IF(AG210="ΚΑΛΑΒΡΥΤΩΝ",AF210,0)</f>
        <v>16.875</v>
      </c>
    </row>
    <row r="211" spans="1:39">
      <c r="A211" s="15">
        <v>210</v>
      </c>
      <c r="B211" s="9" t="s">
        <v>38</v>
      </c>
      <c r="C211" s="9">
        <v>605217</v>
      </c>
      <c r="D211" s="9" t="s">
        <v>409</v>
      </c>
      <c r="E211" s="9" t="s">
        <v>70</v>
      </c>
      <c r="F211" s="9" t="s">
        <v>121</v>
      </c>
      <c r="G211" s="9">
        <v>14</v>
      </c>
      <c r="H211" s="9">
        <v>7</v>
      </c>
      <c r="I211" s="9">
        <v>3</v>
      </c>
      <c r="J211" s="2">
        <f>G211</f>
        <v>14</v>
      </c>
      <c r="K211" s="2">
        <f>IF(I211&gt;14,H211+1,H211)</f>
        <v>7</v>
      </c>
      <c r="L211" s="2">
        <f>J211+K211/12</f>
        <v>14.583333333333334</v>
      </c>
      <c r="M211" s="2">
        <f>TRUNC((IF(L211&gt;20,(L211-20)*2+10+15,(IF(L211&gt;10,(L211-10)*1.5+10,L211*1)))),3)</f>
        <v>16.875</v>
      </c>
      <c r="N211" s="6">
        <v>16.875</v>
      </c>
      <c r="O211" s="9">
        <v>0</v>
      </c>
      <c r="P211" s="9">
        <v>0</v>
      </c>
      <c r="Q211" s="9">
        <v>4</v>
      </c>
      <c r="R211" s="9" t="s">
        <v>47</v>
      </c>
      <c r="S211" s="9">
        <v>0</v>
      </c>
      <c r="T211" s="9">
        <v>0</v>
      </c>
      <c r="U211" s="15"/>
      <c r="V211" s="15"/>
      <c r="W211" s="15"/>
      <c r="X211" s="15"/>
      <c r="Y211" s="15"/>
      <c r="Z211" s="10">
        <v>16.875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16">
        <f>N211+O211+P211+AA211+AB211+AC211</f>
        <v>16.875</v>
      </c>
      <c r="AI211" s="16">
        <f>AH211+IF(R211="ΠΑΤΡΕΩΝ",4,0)+IF(T211="ΠΑΤΡΕΩΝ",10,0)+IF(AE211="ΠΑΤΡΕΩΝ",AD211,0)+IF(AG211="ΠΑΤΡΕΩΝ",AF211,0)</f>
        <v>20.875</v>
      </c>
      <c r="AJ211" s="16">
        <f>AH211+IF(R211="ΔΥΤΙΚΗΣ ΑΧΑΪΑΣ",4,0)+IF(T211="ΔΥΤΙΚΗΣ ΑΧΑΪΑΣ",10,0)+IF(AE211="ΔΥΤΙΚΗΣ ΑΧΑΪΑΣ",AD211,0)+IF(AG211="ΔΥΤΙΚΗΣ ΑΧΑΪΑΣ",AF211,0)</f>
        <v>16.875</v>
      </c>
      <c r="AK211" s="16">
        <f>AH211+IF(R211="ΑΙΓΙΑΛΕΙΑΣ",4,0)+IF(T211="ΑΙΓΙΑΛΕΙΑΣ",10,0)+IF(AE211="ΑΙΓΙΑΛΕΙΑΣ",AD211,0)+IF(AG211="ΑΙΓΙΑΛΕΙΑΣ",AF211,0)</f>
        <v>16.875</v>
      </c>
      <c r="AL211" s="16">
        <f>AH211+IF(R211="ΕΡΥΜΑΝΘΟΥ",4,0)+IF(T211="ΕΡΥΜΑΝΘΟΥ",10,0)+IF(AE211="ΕΡΥΜΑΝΘΟΥ",AD211,0)+IF(AG211="ΕΡΥΜΑΝΘΟΥ",AF211,0)</f>
        <v>16.875</v>
      </c>
      <c r="AM211" s="16">
        <f>AH211+IF(R211="ΚΑΛΑΒΡΥΤΩΝ",4,0)+IF(T211="ΚΑΛΑΒΡΥΤΩΝ",10,0)+IF(AE211="ΚΑΛΑΒΡΥΤΩΝ",AD211,0)+IF(AG211="ΚΑΛΑΒΡΥΤΩΝ",AF211,0)</f>
        <v>16.875</v>
      </c>
    </row>
    <row r="212" spans="1:39">
      <c r="A212" s="15">
        <v>211</v>
      </c>
      <c r="B212" s="9" t="s">
        <v>38</v>
      </c>
      <c r="C212" s="9">
        <v>605708</v>
      </c>
      <c r="D212" s="9" t="s">
        <v>56</v>
      </c>
      <c r="E212" s="9" t="s">
        <v>160</v>
      </c>
      <c r="F212" s="9" t="s">
        <v>190</v>
      </c>
      <c r="G212" s="9">
        <v>14</v>
      </c>
      <c r="H212" s="9">
        <v>5</v>
      </c>
      <c r="I212" s="9">
        <v>27</v>
      </c>
      <c r="J212" s="2">
        <f>G212</f>
        <v>14</v>
      </c>
      <c r="K212" s="2">
        <f>IF(I212&gt;14,H212+1,H212)</f>
        <v>6</v>
      </c>
      <c r="L212" s="2">
        <f>J212+K212/12</f>
        <v>14.5</v>
      </c>
      <c r="M212" s="2">
        <f>TRUNC((IF(L212&gt;20,(L212-20)*2+10+15,(IF(L212&gt;10,(L212-10)*1.5+10,L212*1)))),3)</f>
        <v>16.75</v>
      </c>
      <c r="N212" s="6">
        <v>16.75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15"/>
      <c r="V212" s="15"/>
      <c r="W212" s="15"/>
      <c r="X212" s="15"/>
      <c r="Y212" s="15"/>
      <c r="Z212" s="10">
        <v>16.75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16">
        <f>N212+O212+P212+AA212+AB212+AC212</f>
        <v>16.75</v>
      </c>
      <c r="AI212" s="16">
        <f>AH212+IF(R212="ΠΑΤΡΕΩΝ",4,0)+IF(T212="ΠΑΤΡΕΩΝ",10,0)+IF(AE212="ΠΑΤΡΕΩΝ",AD212,0)+IF(AG212="ΠΑΤΡΕΩΝ",AF212,0)</f>
        <v>16.75</v>
      </c>
      <c r="AJ212" s="16">
        <f>AH212+IF(R212="ΔΥΤΙΚΗΣ ΑΧΑΪΑΣ",4,0)+IF(T212="ΔΥΤΙΚΗΣ ΑΧΑΪΑΣ",10,0)+IF(AE212="ΔΥΤΙΚΗΣ ΑΧΑΪΑΣ",AD212,0)+IF(AG212="ΔΥΤΙΚΗΣ ΑΧΑΪΑΣ",AF212,0)</f>
        <v>16.75</v>
      </c>
      <c r="AK212" s="16">
        <f>AH212+IF(R212="ΑΙΓΙΑΛΕΙΑΣ",4,0)+IF(T212="ΑΙΓΙΑΛΕΙΑΣ",10,0)+IF(AE212="ΑΙΓΙΑΛΕΙΑΣ",AD212,0)+IF(AG212="ΑΙΓΙΑΛΕΙΑΣ",AF212,0)</f>
        <v>16.75</v>
      </c>
      <c r="AL212" s="16">
        <f>AH212+IF(R212="ΕΡΥΜΑΝΘΟΥ",4,0)+IF(T212="ΕΡΥΜΑΝΘΟΥ",10,0)+IF(AE212="ΕΡΥΜΑΝΘΟΥ",AD212,0)+IF(AG212="ΕΡΥΜΑΝΘΟΥ",AF212,0)</f>
        <v>16.75</v>
      </c>
      <c r="AM212" s="16">
        <f>AH212+IF(R212="ΚΑΛΑΒΡΥΤΩΝ",4,0)+IF(T212="ΚΑΛΑΒΡΥΤΩΝ",10,0)+IF(AE212="ΚΑΛΑΒΡΥΤΩΝ",AD212,0)+IF(AG212="ΚΑΛΑΒΡΥΤΩΝ",AF212,0)</f>
        <v>16.75</v>
      </c>
    </row>
    <row r="213" spans="1:39">
      <c r="A213" s="15">
        <v>212</v>
      </c>
      <c r="B213" s="15" t="s">
        <v>38</v>
      </c>
      <c r="C213" s="15">
        <v>601842</v>
      </c>
      <c r="D213" s="15" t="s">
        <v>99</v>
      </c>
      <c r="E213" s="15" t="s">
        <v>40</v>
      </c>
      <c r="F213" s="15"/>
      <c r="G213" s="1">
        <v>14</v>
      </c>
      <c r="H213" s="1">
        <v>4</v>
      </c>
      <c r="I213" s="1">
        <v>25</v>
      </c>
      <c r="J213" s="1">
        <f>G213</f>
        <v>14</v>
      </c>
      <c r="K213" s="1">
        <f>IF(I213&gt;14,H213+1,H213)</f>
        <v>5</v>
      </c>
      <c r="L213" s="1">
        <f>J213+K213/12</f>
        <v>14.416666666666666</v>
      </c>
      <c r="M213" s="1">
        <f>TRUNC((IF(L213&gt;20,(L213-20)*2+10+15,(IF(L213&gt;10,(L213-10)*1.5+10,L213*1)))),3)</f>
        <v>16.625</v>
      </c>
      <c r="N213" s="17">
        <v>16.625</v>
      </c>
      <c r="O213" s="15">
        <v>0</v>
      </c>
      <c r="P213" s="15">
        <v>0</v>
      </c>
      <c r="Q213" s="15">
        <v>4</v>
      </c>
      <c r="R213" s="15" t="s">
        <v>47</v>
      </c>
      <c r="S213" s="15">
        <v>0</v>
      </c>
      <c r="T213" s="15">
        <v>0</v>
      </c>
      <c r="U213" s="15"/>
      <c r="V213" s="15"/>
      <c r="W213" s="15"/>
      <c r="X213" s="15"/>
      <c r="Y213" s="15"/>
      <c r="Z213" s="15"/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6">
        <f>N213+O213+P213+AA213+AB213+AC213</f>
        <v>16.625</v>
      </c>
      <c r="AI213" s="15">
        <f>AH213+IF(R213="ΠΑΤΡΕΩΝ",4,0)+IF(T213="ΠΑΤΡΕΩΝ",10,0)+IF(AE213="ΠΑΤΡΕΩΝ",AD213,0)+IF(AG213="ΠΑΤΡΕΩΝ",AF213,0)</f>
        <v>20.625</v>
      </c>
      <c r="AJ213" s="15">
        <f>AH213+IF(R213="ΔΥΤΙΚΗΣ ΑΧΑΪΑΣ",4,0)+IF(T213="ΔΥΤΙΚΗΣ ΑΧΑΪΑΣ",10,0)+IF(AE213="ΔΥΤΙΚΗΣ ΑΧΑΪΑΣ",AD213,0)+IF(AG213="ΔΥΤΙΚΗΣ ΑΧΑΪΑΣ",AF213,0)</f>
        <v>16.625</v>
      </c>
      <c r="AK213" s="15">
        <f>AH213+IF(R213="ΑΙΓΙΑΛΕΙΑΣ",4,0)+IF(T213="ΑΙΓΙΑΛΕΙΑΣ",10,0)+IF(AE213="ΑΙΓΙΑΛΕΙΑΣ",AD213,0)+IF(AG213="ΑΙΓΙΑΛΕΙΑΣ",AF213,0)</f>
        <v>16.625</v>
      </c>
      <c r="AL213" s="15">
        <f>AH213+IF(R213="ΕΡΥΜΑΝΘΟΥ",4,0)+IF(T213="ΕΡΥΜΑΝΘΟΥ",10,0)+IF(AE213="ΕΡΥΜΑΝΘΟΥ",AD213,0)+IF(AG213="ΕΡΥΜΑΝΘΟΥ",AF213,0)</f>
        <v>16.625</v>
      </c>
      <c r="AM213" s="15">
        <f>AH213+IF(R213="ΚΑΛΑΒΡΥΤΩΝ",4,0)+IF(T213="ΚΑΛΑΒΡΥΤΩΝ",10,0)+IF(AE213="ΚΑΛΑΒΡΥΤΩΝ",AD213,0)+IF(AG213="ΚΑΛΑΒΡΥΤΩΝ",AF213,0)</f>
        <v>16.625</v>
      </c>
    </row>
    <row r="214" spans="1:39">
      <c r="A214" s="15">
        <v>213</v>
      </c>
      <c r="B214" s="9" t="s">
        <v>38</v>
      </c>
      <c r="C214" s="9">
        <v>607085</v>
      </c>
      <c r="D214" s="9" t="s">
        <v>283</v>
      </c>
      <c r="E214" s="9" t="s">
        <v>126</v>
      </c>
      <c r="F214" s="9" t="s">
        <v>53</v>
      </c>
      <c r="G214" s="9">
        <v>14</v>
      </c>
      <c r="H214" s="9">
        <v>3</v>
      </c>
      <c r="I214" s="9">
        <v>17</v>
      </c>
      <c r="J214" s="2">
        <f>G214</f>
        <v>14</v>
      </c>
      <c r="K214" s="2">
        <f>IF(I214&gt;14,H214+1,H214)</f>
        <v>4</v>
      </c>
      <c r="L214" s="2">
        <f>J214+K214/12</f>
        <v>14.333333333333334</v>
      </c>
      <c r="M214" s="2">
        <f>TRUNC((IF(L214&gt;20,(L214-20)*2+10+15,(IF(L214&gt;10,(L214-10)*1.5+10,L214*1)))),3)</f>
        <v>16.5</v>
      </c>
      <c r="N214" s="6">
        <v>16.5</v>
      </c>
      <c r="O214" s="9">
        <v>0</v>
      </c>
      <c r="P214" s="9">
        <v>0</v>
      </c>
      <c r="Q214" s="9">
        <v>4</v>
      </c>
      <c r="R214" s="9" t="s">
        <v>47</v>
      </c>
      <c r="S214" s="9">
        <v>0</v>
      </c>
      <c r="T214" s="9">
        <v>0</v>
      </c>
      <c r="U214" s="15"/>
      <c r="V214" s="15"/>
      <c r="W214" s="15"/>
      <c r="X214" s="15"/>
      <c r="Y214" s="15"/>
      <c r="Z214" s="10">
        <v>16.5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16">
        <f>N214+O214+P214+AA214+AB214+AC214</f>
        <v>16.5</v>
      </c>
      <c r="AI214" s="16">
        <f>AH214+IF(R214="ΠΑΤΡΕΩΝ",4,0)+IF(T214="ΠΑΤΡΕΩΝ",10,0)+IF(AE214="ΠΑΤΡΕΩΝ",AD214,0)+IF(AG214="ΠΑΤΡΕΩΝ",AF214,0)</f>
        <v>20.5</v>
      </c>
      <c r="AJ214" s="16">
        <f>AH214+IF(R214="ΔΥΤΙΚΗΣ ΑΧΑΪΑΣ",4,0)+IF(T214="ΔΥΤΙΚΗΣ ΑΧΑΪΑΣ",10,0)+IF(AE214="ΔΥΤΙΚΗΣ ΑΧΑΪΑΣ",AD214,0)+IF(AG214="ΔΥΤΙΚΗΣ ΑΧΑΪΑΣ",AF214,0)</f>
        <v>16.5</v>
      </c>
      <c r="AK214" s="16">
        <f>AH214+IF(R214="ΑΙΓΙΑΛΕΙΑΣ",4,0)+IF(T214="ΑΙΓΙΑΛΕΙΑΣ",10,0)+IF(AE214="ΑΙΓΙΑΛΕΙΑΣ",AD214,0)+IF(AG214="ΑΙΓΙΑΛΕΙΑΣ",AF214,0)</f>
        <v>16.5</v>
      </c>
      <c r="AL214" s="16">
        <f>AH214+IF(R214="ΕΡΥΜΑΝΘΟΥ",4,0)+IF(T214="ΕΡΥΜΑΝΘΟΥ",10,0)+IF(AE214="ΕΡΥΜΑΝΘΟΥ",AD214,0)+IF(AG214="ΕΡΥΜΑΝΘΟΥ",AF214,0)</f>
        <v>16.5</v>
      </c>
      <c r="AM214" s="16">
        <f>AH214+IF(R214="ΚΑΛΑΒΡΥΤΩΝ",4,0)+IF(T214="ΚΑΛΑΒΡΥΤΩΝ",10,0)+IF(AE214="ΚΑΛΑΒΡΥΤΩΝ",AD214,0)+IF(AG214="ΚΑΛΑΒΡΥΤΩΝ",AF214,0)</f>
        <v>16.5</v>
      </c>
    </row>
    <row r="215" spans="1:39">
      <c r="A215" s="15">
        <v>214</v>
      </c>
      <c r="B215" s="9" t="s">
        <v>38</v>
      </c>
      <c r="C215" s="9">
        <v>609533</v>
      </c>
      <c r="D215" s="9" t="s">
        <v>56</v>
      </c>
      <c r="E215" s="9" t="s">
        <v>144</v>
      </c>
      <c r="F215" s="9" t="s">
        <v>158</v>
      </c>
      <c r="G215" s="9">
        <v>14</v>
      </c>
      <c r="H215" s="9">
        <v>2</v>
      </c>
      <c r="I215" s="9">
        <v>23</v>
      </c>
      <c r="J215" s="2">
        <f>G215</f>
        <v>14</v>
      </c>
      <c r="K215" s="2">
        <f>IF(I215&gt;14,H215+1,H215)</f>
        <v>3</v>
      </c>
      <c r="L215" s="2">
        <f>J215+K215/12</f>
        <v>14.25</v>
      </c>
      <c r="M215" s="2">
        <f>TRUNC((IF(L215&gt;20,(L215-20)*2+10+15,(IF(L215&gt;10,(L215-10)*1.5+10,L215*1)))),3)</f>
        <v>16.375</v>
      </c>
      <c r="N215" s="6">
        <v>16.375</v>
      </c>
      <c r="O215" s="9">
        <v>0</v>
      </c>
      <c r="P215" s="9">
        <v>0</v>
      </c>
      <c r="Q215" s="9">
        <v>4</v>
      </c>
      <c r="R215" s="9" t="s">
        <v>47</v>
      </c>
      <c r="S215" s="9">
        <v>0</v>
      </c>
      <c r="T215" s="9">
        <v>0</v>
      </c>
      <c r="U215" s="15"/>
      <c r="V215" s="15"/>
      <c r="W215" s="15"/>
      <c r="X215" s="15"/>
      <c r="Y215" s="15"/>
      <c r="Z215" s="10">
        <v>16.375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16">
        <f>N215+O215+P215+AA215+AB215+AC215</f>
        <v>16.375</v>
      </c>
      <c r="AI215" s="16">
        <f>AH215+IF(R215="ΠΑΤΡΕΩΝ",4,0)+IF(T215="ΠΑΤΡΕΩΝ",10,0)+IF(AE215="ΠΑΤΡΕΩΝ",AD215,0)+IF(AG215="ΠΑΤΡΕΩΝ",AF215,0)</f>
        <v>20.375</v>
      </c>
      <c r="AJ215" s="16">
        <f>AH215+IF(R215="ΔΥΤΙΚΗΣ ΑΧΑΪΑΣ",4,0)+IF(T215="ΔΥΤΙΚΗΣ ΑΧΑΪΑΣ",10,0)+IF(AE215="ΔΥΤΙΚΗΣ ΑΧΑΪΑΣ",AD215,0)+IF(AG215="ΔΥΤΙΚΗΣ ΑΧΑΪΑΣ",AF215,0)</f>
        <v>16.375</v>
      </c>
      <c r="AK215" s="16">
        <f>AH215+IF(R215="ΑΙΓΙΑΛΕΙΑΣ",4,0)+IF(T215="ΑΙΓΙΑΛΕΙΑΣ",10,0)+IF(AE215="ΑΙΓΙΑΛΕΙΑΣ",AD215,0)+IF(AG215="ΑΙΓΙΑΛΕΙΑΣ",AF215,0)</f>
        <v>16.375</v>
      </c>
      <c r="AL215" s="16">
        <f>AH215+IF(R215="ΕΡΥΜΑΝΘΟΥ",4,0)+IF(T215="ΕΡΥΜΑΝΘΟΥ",10,0)+IF(AE215="ΕΡΥΜΑΝΘΟΥ",AD215,0)+IF(AG215="ΕΡΥΜΑΝΘΟΥ",AF215,0)</f>
        <v>16.375</v>
      </c>
      <c r="AM215" s="16">
        <f>AH215+IF(R215="ΚΑΛΑΒΡΥΤΩΝ",4,0)+IF(T215="ΚΑΛΑΒΡΥΤΩΝ",10,0)+IF(AE215="ΚΑΛΑΒΡΥΤΩΝ",AD215,0)+IF(AG215="ΚΑΛΑΒΡΥΤΩΝ",AF215,0)</f>
        <v>16.375</v>
      </c>
    </row>
    <row r="216" spans="1:39">
      <c r="A216" s="15">
        <v>215</v>
      </c>
      <c r="B216" s="9" t="s">
        <v>38</v>
      </c>
      <c r="C216" s="9">
        <v>614430</v>
      </c>
      <c r="D216" s="9" t="s">
        <v>438</v>
      </c>
      <c r="E216" s="9" t="s">
        <v>49</v>
      </c>
      <c r="F216" s="9" t="s">
        <v>110</v>
      </c>
      <c r="G216" s="9">
        <v>10</v>
      </c>
      <c r="H216" s="9">
        <v>11</v>
      </c>
      <c r="I216" s="9">
        <v>15</v>
      </c>
      <c r="J216" s="2">
        <f>G216</f>
        <v>10</v>
      </c>
      <c r="K216" s="2">
        <f>IF(I216&gt;14,H216+1,H216)</f>
        <v>12</v>
      </c>
      <c r="L216" s="2">
        <f>J216+K216/12</f>
        <v>11</v>
      </c>
      <c r="M216" s="2">
        <f>TRUNC((IF(L216&gt;20,(L216-20)*2+10+15,(IF(L216&gt;10,(L216-10)*1.5+10,L216*1)))),3)</f>
        <v>11.5</v>
      </c>
      <c r="N216" s="6">
        <v>11.5</v>
      </c>
      <c r="O216" s="9">
        <v>4</v>
      </c>
      <c r="P216" s="9">
        <v>0</v>
      </c>
      <c r="Q216" s="9">
        <v>4</v>
      </c>
      <c r="R216" s="9" t="s">
        <v>47</v>
      </c>
      <c r="S216" s="9">
        <v>10</v>
      </c>
      <c r="T216" s="9" t="s">
        <v>47</v>
      </c>
      <c r="U216" s="15"/>
      <c r="V216" s="15"/>
      <c r="W216" s="15"/>
      <c r="X216" s="15"/>
      <c r="Y216" s="15"/>
      <c r="Z216" s="10">
        <v>14.916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16">
        <f>N216+O216+P216+AA216+AB216+AC216</f>
        <v>15.5</v>
      </c>
      <c r="AI216" s="16">
        <f>AH216+IF(R216="ΠΑΤΡΕΩΝ",4,0)+IF(T216="ΠΑΤΡΕΩΝ",10,0)+IF(AE216="ΠΑΤΡΕΩΝ",AD216,0)+IF(AG216="ΠΑΤΡΕΩΝ",AF216,0)</f>
        <v>29.5</v>
      </c>
      <c r="AJ216" s="16">
        <f>AH216+IF(R216="ΔΥΤΙΚΗΣ ΑΧΑΪΑΣ",4,0)+IF(T216="ΔΥΤΙΚΗΣ ΑΧΑΪΑΣ",10,0)+IF(AE216="ΔΥΤΙΚΗΣ ΑΧΑΪΑΣ",AD216,0)+IF(AG216="ΔΥΤΙΚΗΣ ΑΧΑΪΑΣ",AF216,0)</f>
        <v>15.5</v>
      </c>
      <c r="AK216" s="16">
        <f>AH216+IF(R216="ΑΙΓΙΑΛΕΙΑΣ",4,0)+IF(T216="ΑΙΓΙΑΛΕΙΑΣ",10,0)+IF(AE216="ΑΙΓΙΑΛΕΙΑΣ",AD216,0)+IF(AG216="ΑΙΓΙΑΛΕΙΑΣ",AF216,0)</f>
        <v>15.5</v>
      </c>
      <c r="AL216" s="16">
        <f>AH216+IF(R216="ΕΡΥΜΑΝΘΟΥ",4,0)+IF(T216="ΕΡΥΜΑΝΘΟΥ",10,0)+IF(AE216="ΕΡΥΜΑΝΘΟΥ",AD216,0)+IF(AG216="ΕΡΥΜΑΝΘΟΥ",AF216,0)</f>
        <v>15.5</v>
      </c>
      <c r="AM216" s="16">
        <f>AH216+IF(R216="ΚΑΛΑΒΡΥΤΩΝ",4,0)+IF(T216="ΚΑΛΑΒΡΥΤΩΝ",10,0)+IF(AE216="ΚΑΛΑΒΡΥΤΩΝ",AD216,0)+IF(AG216="ΚΑΛΑΒΡΥΤΩΝ",AF216,0)</f>
        <v>15.5</v>
      </c>
    </row>
    <row r="217" spans="1:39">
      <c r="A217" s="15">
        <v>216</v>
      </c>
      <c r="B217" s="15" t="s">
        <v>38</v>
      </c>
      <c r="C217" s="15">
        <v>614259</v>
      </c>
      <c r="D217" s="15" t="s">
        <v>68</v>
      </c>
      <c r="E217" s="15" t="s">
        <v>40</v>
      </c>
      <c r="F217" s="15">
        <v>1</v>
      </c>
      <c r="G217" s="1">
        <v>10</v>
      </c>
      <c r="H217" s="1">
        <v>9</v>
      </c>
      <c r="I217" s="1">
        <v>24</v>
      </c>
      <c r="J217" s="1">
        <f>G217</f>
        <v>10</v>
      </c>
      <c r="K217" s="1">
        <f>IF(I217&gt;14,H217+1,H217)</f>
        <v>10</v>
      </c>
      <c r="L217" s="1">
        <f>J217+K217/12</f>
        <v>10.833333333333334</v>
      </c>
      <c r="M217" s="1">
        <f>TRUNC((IF(L217&gt;20,(L217-20)*2+10+15,(IF(L217&gt;10,(L217-10)*1.5+10,L217*1)))),3)</f>
        <v>11.25</v>
      </c>
      <c r="N217" s="17">
        <v>11.25</v>
      </c>
      <c r="O217" s="15">
        <v>4</v>
      </c>
      <c r="P217" s="15">
        <v>0</v>
      </c>
      <c r="Q217" s="15">
        <v>4</v>
      </c>
      <c r="R217" s="15" t="s">
        <v>67</v>
      </c>
      <c r="S217" s="15">
        <v>10</v>
      </c>
      <c r="T217" s="15" t="s">
        <v>67</v>
      </c>
      <c r="U217" s="15" t="s">
        <v>42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6">
        <f>N217+O217+P217+AA217+AB217+AC217</f>
        <v>15.25</v>
      </c>
      <c r="AI217" s="15">
        <f>AH217+IF(R217="ΠΑΤΡΕΩΝ",4,0)+IF(T217="ΠΑΤΡΕΩΝ",10,0)+IF(AE217="ΠΑΤΡΕΩΝ",AD217,0)+IF(AG217="ΠΑΤΡΕΩΝ",AF217,0)</f>
        <v>15.25</v>
      </c>
      <c r="AJ217" s="15">
        <f>AH217+IF(R217="ΔΥΤΙΚΗΣ ΑΧΑΪΑΣ",4,0)+IF(T217="ΔΥΤΙΚΗΣ ΑΧΑΪΑΣ",10,0)+IF(AE217="ΔΥΤΙΚΗΣ ΑΧΑΪΑΣ",AD217,0)+IF(AG217="ΔΥΤΙΚΗΣ ΑΧΑΪΑΣ",AF217,0)</f>
        <v>15.25</v>
      </c>
      <c r="AK217" s="15">
        <f>AH217+IF(R217="ΑΙΓΙΑΛΕΙΑΣ",4,0)+IF(T217="ΑΙΓΙΑΛΕΙΑΣ",10,0)+IF(AE217="ΑΙΓΙΑΛΕΙΑΣ",AD217,0)+IF(AG217="ΑΙΓΙΑΛΕΙΑΣ",AF217,0)</f>
        <v>29.25</v>
      </c>
      <c r="AL217" s="15">
        <f>AH217+IF(R217="ΕΡΥΜΑΝΘΟΥ",4,0)+IF(T217="ΕΡΥΜΑΝΘΟΥ",10,0)+IF(AE217="ΕΡΥΜΑΝΘΟΥ",AD217,0)+IF(AG217="ΕΡΥΜΑΝΘΟΥ",AF217,0)</f>
        <v>15.25</v>
      </c>
      <c r="AM217" s="15">
        <f>AH217+IF(R217="ΚΑΛΑΒΡΥΤΩΝ",4,0)+IF(T217="ΚΑΛΑΒΡΥΤΩΝ",10,0)+IF(AE217="ΚΑΛΑΒΡΥΤΩΝ",AD217,0)+IF(AG217="ΚΑΛΑΒΡΥΤΩΝ",AF217,0)</f>
        <v>15.25</v>
      </c>
    </row>
    <row r="218" spans="1:39">
      <c r="A218" s="15">
        <v>217</v>
      </c>
      <c r="B218" s="9" t="s">
        <v>38</v>
      </c>
      <c r="C218" s="9">
        <v>614148</v>
      </c>
      <c r="D218" s="9" t="s">
        <v>132</v>
      </c>
      <c r="E218" s="9" t="s">
        <v>133</v>
      </c>
      <c r="F218" s="9" t="s">
        <v>111</v>
      </c>
      <c r="G218" s="9">
        <v>10</v>
      </c>
      <c r="H218" s="9">
        <v>9</v>
      </c>
      <c r="I218" s="9">
        <v>25</v>
      </c>
      <c r="J218" s="2">
        <f>G218</f>
        <v>10</v>
      </c>
      <c r="K218" s="2">
        <f>IF(I218&gt;14,H218+1,H218)</f>
        <v>10</v>
      </c>
      <c r="L218" s="2">
        <f>J218+K218/12</f>
        <v>10.833333333333334</v>
      </c>
      <c r="M218" s="2">
        <f>TRUNC((IF(L218&gt;20,(L218-20)*2+10+15,(IF(L218&gt;10,(L218-10)*1.5+10,L218*1)))),3)</f>
        <v>11.25</v>
      </c>
      <c r="N218" s="6">
        <v>11.25</v>
      </c>
      <c r="O218" s="9">
        <v>4</v>
      </c>
      <c r="P218" s="9">
        <v>0</v>
      </c>
      <c r="Q218" s="9">
        <v>4</v>
      </c>
      <c r="R218" s="9" t="s">
        <v>47</v>
      </c>
      <c r="S218" s="9">
        <v>10</v>
      </c>
      <c r="T218" s="9" t="s">
        <v>47</v>
      </c>
      <c r="U218" s="15"/>
      <c r="V218" s="15"/>
      <c r="W218" s="15"/>
      <c r="X218" s="15"/>
      <c r="Y218" s="15"/>
      <c r="Z218" s="10">
        <v>14.833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16">
        <f>N218+O218+P218+AA218+AB218+AC218</f>
        <v>15.25</v>
      </c>
      <c r="AI218" s="16">
        <f>AH218+IF(R218="ΠΑΤΡΕΩΝ",4,0)+IF(T218="ΠΑΤΡΕΩΝ",10,0)+IF(AE218="ΠΑΤΡΕΩΝ",AD218,0)+IF(AG218="ΠΑΤΡΕΩΝ",AF218,0)</f>
        <v>29.25</v>
      </c>
      <c r="AJ218" s="16">
        <f>AH218+IF(R218="ΔΥΤΙΚΗΣ ΑΧΑΪΑΣ",4,0)+IF(T218="ΔΥΤΙΚΗΣ ΑΧΑΪΑΣ",10,0)+IF(AE218="ΔΥΤΙΚΗΣ ΑΧΑΪΑΣ",AD218,0)+IF(AG218="ΔΥΤΙΚΗΣ ΑΧΑΪΑΣ",AF218,0)</f>
        <v>15.25</v>
      </c>
      <c r="AK218" s="16">
        <f>AH218+IF(R218="ΑΙΓΙΑΛΕΙΑΣ",4,0)+IF(T218="ΑΙΓΙΑΛΕΙΑΣ",10,0)+IF(AE218="ΑΙΓΙΑΛΕΙΑΣ",AD218,0)+IF(AG218="ΑΙΓΙΑΛΕΙΑΣ",AF218,0)</f>
        <v>15.25</v>
      </c>
      <c r="AL218" s="16">
        <f>AH218+IF(R218="ΕΡΥΜΑΝΘΟΥ",4,0)+IF(T218="ΕΡΥΜΑΝΘΟΥ",10,0)+IF(AE218="ΕΡΥΜΑΝΘΟΥ",AD218,0)+IF(AG218="ΕΡΥΜΑΝΘΟΥ",AF218,0)</f>
        <v>15.25</v>
      </c>
      <c r="AM218" s="16">
        <f>AH218+IF(R218="ΚΑΛΑΒΡΥΤΩΝ",4,0)+IF(T218="ΚΑΛΑΒΡΥΤΩΝ",10,0)+IF(AE218="ΚΑΛΑΒΡΥΤΩΝ",AD218,0)+IF(AG218="ΚΑΛΑΒΡΥΤΩΝ",AF218,0)</f>
        <v>15.25</v>
      </c>
    </row>
    <row r="219" spans="1:39">
      <c r="A219" s="15">
        <v>218</v>
      </c>
      <c r="B219" s="9" t="s">
        <v>38</v>
      </c>
      <c r="C219" s="9">
        <v>607587</v>
      </c>
      <c r="D219" s="9" t="s">
        <v>165</v>
      </c>
      <c r="E219" s="9" t="s">
        <v>166</v>
      </c>
      <c r="F219" s="9" t="s">
        <v>108</v>
      </c>
      <c r="G219" s="9">
        <v>13</v>
      </c>
      <c r="H219" s="9">
        <v>2</v>
      </c>
      <c r="I219" s="9">
        <v>23</v>
      </c>
      <c r="J219" s="2">
        <f>G219</f>
        <v>13</v>
      </c>
      <c r="K219" s="2">
        <f>IF(I219&gt;14,H219+1,H219)</f>
        <v>3</v>
      </c>
      <c r="L219" s="2">
        <f>J219+K219/12</f>
        <v>13.25</v>
      </c>
      <c r="M219" s="2">
        <f>TRUNC((IF(L219&gt;20,(L219-20)*2+10+15,(IF(L219&gt;10,(L219-10)*1.5+10,L219*1)))),3)</f>
        <v>14.875</v>
      </c>
      <c r="N219" s="6">
        <v>14.875</v>
      </c>
      <c r="O219" s="9">
        <v>0</v>
      </c>
      <c r="P219" s="9">
        <v>0</v>
      </c>
      <c r="Q219" s="9">
        <v>4</v>
      </c>
      <c r="R219" s="9" t="s">
        <v>47</v>
      </c>
      <c r="S219" s="9">
        <v>0</v>
      </c>
      <c r="T219" s="9">
        <v>0</v>
      </c>
      <c r="U219" s="15"/>
      <c r="V219" s="15"/>
      <c r="W219" s="15"/>
      <c r="X219" s="15"/>
      <c r="Y219" s="15"/>
      <c r="Z219" s="9">
        <v>14.875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16">
        <f>N219+O219+P219+AA219+AB219+AC219</f>
        <v>14.875</v>
      </c>
      <c r="AI219" s="16">
        <f>AH219+IF(R219="ΠΑΤΡΕΩΝ",4,0)+IF(T219="ΠΑΤΡΕΩΝ",10,0)+IF(AE219="ΠΑΤΡΕΩΝ",AD219,0)+IF(AG219="ΠΑΤΡΕΩΝ",AF219,0)</f>
        <v>18.875</v>
      </c>
      <c r="AJ219" s="16">
        <f>AH219+IF(R219="ΔΥΤΙΚΗΣ ΑΧΑΪΑΣ",4,0)+IF(T219="ΔΥΤΙΚΗΣ ΑΧΑΪΑΣ",10,0)+IF(AE219="ΔΥΤΙΚΗΣ ΑΧΑΪΑΣ",AD219,0)+IF(AG219="ΔΥΤΙΚΗΣ ΑΧΑΪΑΣ",AF219,0)</f>
        <v>14.875</v>
      </c>
      <c r="AK219" s="16">
        <f>AH219+IF(R219="ΑΙΓΙΑΛΕΙΑΣ",4,0)+IF(T219="ΑΙΓΙΑΛΕΙΑΣ",10,0)+IF(AE219="ΑΙΓΙΑΛΕΙΑΣ",AD219,0)+IF(AG219="ΑΙΓΙΑΛΕΙΑΣ",AF219,0)</f>
        <v>14.875</v>
      </c>
      <c r="AL219" s="16">
        <f>AH219+IF(R219="ΕΡΥΜΑΝΘΟΥ",4,0)+IF(T219="ΕΡΥΜΑΝΘΟΥ",10,0)+IF(AE219="ΕΡΥΜΑΝΘΟΥ",AD219,0)+IF(AG219="ΕΡΥΜΑΝΘΟΥ",AF219,0)</f>
        <v>14.875</v>
      </c>
      <c r="AM219" s="16">
        <f>AH219+IF(R219="ΚΑΛΑΒΡΥΤΩΝ",4,0)+IF(T219="ΚΑΛΑΒΡΥΤΩΝ",10,0)+IF(AE219="ΚΑΛΑΒΡΥΤΩΝ",AD219,0)+IF(AG219="ΚΑΛΑΒΡΥΤΩΝ",AF219,0)</f>
        <v>14.875</v>
      </c>
    </row>
    <row r="220" spans="1:39">
      <c r="A220" s="15">
        <v>219</v>
      </c>
      <c r="B220" s="9" t="s">
        <v>38</v>
      </c>
      <c r="C220" s="9">
        <v>613373</v>
      </c>
      <c r="D220" s="9" t="s">
        <v>417</v>
      </c>
      <c r="E220" s="9" t="s">
        <v>163</v>
      </c>
      <c r="F220" s="9" t="s">
        <v>108</v>
      </c>
      <c r="G220" s="9">
        <v>12</v>
      </c>
      <c r="H220" s="9">
        <v>8</v>
      </c>
      <c r="I220" s="9">
        <v>9</v>
      </c>
      <c r="J220" s="2">
        <f>G220</f>
        <v>12</v>
      </c>
      <c r="K220" s="2">
        <f>IF(I220&gt;14,H220+1,H220)</f>
        <v>8</v>
      </c>
      <c r="L220" s="2">
        <f>J220+K220/12</f>
        <v>12.666666666666666</v>
      </c>
      <c r="M220" s="2">
        <f>TRUNC((IF(L220&gt;20,(L220-20)*2+10+15,(IF(L220&gt;10,(L220-10)*1.5+10,L220*1)))),3)</f>
        <v>14</v>
      </c>
      <c r="N220" s="6">
        <v>14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15"/>
      <c r="V220" s="15"/>
      <c r="W220" s="15"/>
      <c r="X220" s="15"/>
      <c r="Y220" s="15"/>
      <c r="Z220" s="10">
        <v>14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16">
        <f>N220+O220+P220+AA220+AB220+AC220</f>
        <v>14</v>
      </c>
      <c r="AI220" s="16">
        <f>AH220+IF(R220="ΠΑΤΡΕΩΝ",4,0)+IF(T220="ΠΑΤΡΕΩΝ",10,0)+IF(AE220="ΠΑΤΡΕΩΝ",AD220,0)+IF(AG220="ΠΑΤΡΕΩΝ",AF220,0)</f>
        <v>14</v>
      </c>
      <c r="AJ220" s="16">
        <f>AH220+IF(R220="ΔΥΤΙΚΗΣ ΑΧΑΪΑΣ",4,0)+IF(T220="ΔΥΤΙΚΗΣ ΑΧΑΪΑΣ",10,0)+IF(AE220="ΔΥΤΙΚΗΣ ΑΧΑΪΑΣ",AD220,0)+IF(AG220="ΔΥΤΙΚΗΣ ΑΧΑΪΑΣ",AF220,0)</f>
        <v>14</v>
      </c>
      <c r="AK220" s="16">
        <f>AH220+IF(R220="ΑΙΓΙΑΛΕΙΑΣ",4,0)+IF(T220="ΑΙΓΙΑΛΕΙΑΣ",10,0)+IF(AE220="ΑΙΓΙΑΛΕΙΑΣ",AD220,0)+IF(AG220="ΑΙΓΙΑΛΕΙΑΣ",AF220,0)</f>
        <v>14</v>
      </c>
      <c r="AL220" s="16">
        <f>AH220+IF(R220="ΕΡΥΜΑΝΘΟΥ",4,0)+IF(T220="ΕΡΥΜΑΝΘΟΥ",10,0)+IF(AE220="ΕΡΥΜΑΝΘΟΥ",AD220,0)+IF(AG220="ΕΡΥΜΑΝΘΟΥ",AF220,0)</f>
        <v>14</v>
      </c>
      <c r="AM220" s="16">
        <f>AH220+IF(R220="ΚΑΛΑΒΡΥΤΩΝ",4,0)+IF(T220="ΚΑΛΑΒΡΥΤΩΝ",10,0)+IF(AE220="ΚΑΛΑΒΡΥΤΩΝ",AD220,0)+IF(AG220="ΚΑΛΑΒΡΥΤΩΝ",AF220,0)</f>
        <v>14</v>
      </c>
    </row>
    <row r="221" spans="1:39">
      <c r="A221" s="15">
        <v>220</v>
      </c>
      <c r="B221" s="9" t="s">
        <v>38</v>
      </c>
      <c r="C221" s="9">
        <v>610992</v>
      </c>
      <c r="D221" s="9" t="s">
        <v>184</v>
      </c>
      <c r="E221" s="9" t="s">
        <v>160</v>
      </c>
      <c r="F221" s="9" t="s">
        <v>185</v>
      </c>
      <c r="G221" s="9">
        <v>12</v>
      </c>
      <c r="H221" s="9">
        <v>6</v>
      </c>
      <c r="I221" s="9">
        <v>18</v>
      </c>
      <c r="J221" s="2">
        <f>G221</f>
        <v>12</v>
      </c>
      <c r="K221" s="2">
        <f>IF(I221&gt;14,H221+1,H221)</f>
        <v>7</v>
      </c>
      <c r="L221" s="2">
        <f>J221+K221/12</f>
        <v>12.583333333333334</v>
      </c>
      <c r="M221" s="2">
        <f>TRUNC((IF(L221&gt;20,(L221-20)*2+10+15,(IF(L221&gt;10,(L221-10)*1.5+10,L221*1)))),3)</f>
        <v>13.875</v>
      </c>
      <c r="N221" s="6">
        <v>13.875</v>
      </c>
      <c r="O221" s="9">
        <v>0</v>
      </c>
      <c r="P221" s="9">
        <v>0</v>
      </c>
      <c r="Q221" s="9">
        <v>4</v>
      </c>
      <c r="R221" s="9" t="s">
        <v>47</v>
      </c>
      <c r="S221" s="9">
        <v>0</v>
      </c>
      <c r="T221" s="9">
        <v>0</v>
      </c>
      <c r="U221" s="15"/>
      <c r="V221" s="15"/>
      <c r="W221" s="15"/>
      <c r="X221" s="15"/>
      <c r="Y221" s="15"/>
      <c r="Z221" s="10">
        <v>13.875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16">
        <f>N221+O221+P221+AA221+AB221+AC221</f>
        <v>13.875</v>
      </c>
      <c r="AI221" s="16">
        <f>AH221+IF(R221="ΠΑΤΡΕΩΝ",4,0)+IF(T221="ΠΑΤΡΕΩΝ",10,0)+IF(AE221="ΠΑΤΡΕΩΝ",AD221,0)+IF(AG221="ΠΑΤΡΕΩΝ",AF221,0)</f>
        <v>17.875</v>
      </c>
      <c r="AJ221" s="16">
        <f>AH221+IF(R221="ΔΥΤΙΚΗΣ ΑΧΑΪΑΣ",4,0)+IF(T221="ΔΥΤΙΚΗΣ ΑΧΑΪΑΣ",10,0)+IF(AE221="ΔΥΤΙΚΗΣ ΑΧΑΪΑΣ",AD221,0)+IF(AG221="ΔΥΤΙΚΗΣ ΑΧΑΪΑΣ",AF221,0)</f>
        <v>13.875</v>
      </c>
      <c r="AK221" s="16">
        <f>AH221+IF(R221="ΑΙΓΙΑΛΕΙΑΣ",4,0)+IF(T221="ΑΙΓΙΑΛΕΙΑΣ",10,0)+IF(AE221="ΑΙΓΙΑΛΕΙΑΣ",AD221,0)+IF(AG221="ΑΙΓΙΑΛΕΙΑΣ",AF221,0)</f>
        <v>13.875</v>
      </c>
      <c r="AL221" s="16">
        <f>AH221+IF(R221="ΕΡΥΜΑΝΘΟΥ",4,0)+IF(T221="ΕΡΥΜΑΝΘΟΥ",10,0)+IF(AE221="ΕΡΥΜΑΝΘΟΥ",AD221,0)+IF(AG221="ΕΡΥΜΑΝΘΟΥ",AF221,0)</f>
        <v>13.875</v>
      </c>
      <c r="AM221" s="16">
        <f>AH221+IF(R221="ΚΑΛΑΒΡΥΤΩΝ",4,0)+IF(T221="ΚΑΛΑΒΡΥΤΩΝ",10,0)+IF(AE221="ΚΑΛΑΒΡΥΤΩΝ",AD221,0)+IF(AG221="ΚΑΛΑΒΡΥΤΩΝ",AF221,0)</f>
        <v>13.875</v>
      </c>
    </row>
    <row r="222" spans="1:39">
      <c r="A222" s="15">
        <v>221</v>
      </c>
      <c r="B222" s="5" t="s">
        <v>38</v>
      </c>
      <c r="C222" s="5">
        <v>610690</v>
      </c>
      <c r="D222" s="5" t="s">
        <v>194</v>
      </c>
      <c r="E222" s="5" t="s">
        <v>412</v>
      </c>
      <c r="F222" s="5" t="s">
        <v>121</v>
      </c>
      <c r="G222" s="5">
        <v>12</v>
      </c>
      <c r="H222" s="5">
        <v>6</v>
      </c>
      <c r="I222" s="5">
        <v>20</v>
      </c>
      <c r="J222" s="2">
        <f>G222</f>
        <v>12</v>
      </c>
      <c r="K222" s="2">
        <f>IF(I222&gt;14,H222+1,H222)</f>
        <v>7</v>
      </c>
      <c r="L222" s="2">
        <f>J222+K222/12</f>
        <v>12.583333333333334</v>
      </c>
      <c r="M222" s="2">
        <f>TRUNC((IF(L222&gt;20,(L222-20)*2+10+15,(IF(L222&gt;10,(L222-10)*1.5+10,L222*1)))),3)</f>
        <v>13.875</v>
      </c>
      <c r="N222" s="6">
        <v>13.875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15"/>
      <c r="V222" s="15"/>
      <c r="W222" s="15"/>
      <c r="X222" s="15"/>
      <c r="Y222" s="15"/>
      <c r="Z222" s="7">
        <v>13.875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16">
        <f>N222+O222+P222+AA222+AB222+AC222</f>
        <v>13.875</v>
      </c>
      <c r="AI222" s="16">
        <f>AH222+IF(R222="ΠΑΤΡΕΩΝ",4,0)+IF(T222="ΠΑΤΡΕΩΝ",10,0)+IF(AE222="ΠΑΤΡΕΩΝ",AD222,0)+IF(AG222="ΠΑΤΡΕΩΝ",AF222,0)</f>
        <v>13.875</v>
      </c>
      <c r="AJ222" s="16">
        <f>AH222+IF(R222="ΔΥΤΙΚΗΣ ΑΧΑΪΑΣ",4,0)+IF(T222="ΔΥΤΙΚΗΣ ΑΧΑΪΑΣ",10,0)+IF(AE222="ΔΥΤΙΚΗΣ ΑΧΑΪΑΣ",AD222,0)+IF(AG222="ΔΥΤΙΚΗΣ ΑΧΑΪΑΣ",AF222,0)</f>
        <v>13.875</v>
      </c>
      <c r="AK222" s="16">
        <f>AH222+IF(R222="ΑΙΓΙΑΛΕΙΑΣ",4,0)+IF(T222="ΑΙΓΙΑΛΕΙΑΣ",10,0)+IF(AE222="ΑΙΓΙΑΛΕΙΑΣ",AD222,0)+IF(AG222="ΑΙΓΙΑΛΕΙΑΣ",AF222,0)</f>
        <v>13.875</v>
      </c>
      <c r="AL222" s="16">
        <f>AH222+IF(R222="ΕΡΥΜΑΝΘΟΥ",4,0)+IF(T222="ΕΡΥΜΑΝΘΟΥ",10,0)+IF(AE222="ΕΡΥΜΑΝΘΟΥ",AD222,0)+IF(AG222="ΕΡΥΜΑΝΘΟΥ",AF222,0)</f>
        <v>13.875</v>
      </c>
      <c r="AM222" s="16">
        <f>AH222+IF(R222="ΚΑΛΑΒΡΥΤΩΝ",4,0)+IF(T222="ΚΑΛΑΒΡΥΤΩΝ",10,0)+IF(AE222="ΚΑΛΑΒΡΥΤΩΝ",AD222,0)+IF(AG222="ΚΑΛΑΒΡΥΤΩΝ",AF222,0)</f>
        <v>13.875</v>
      </c>
    </row>
    <row r="223" spans="1:39">
      <c r="A223" s="15">
        <v>222</v>
      </c>
      <c r="B223" s="15" t="s">
        <v>38</v>
      </c>
      <c r="C223" s="15">
        <v>621161</v>
      </c>
      <c r="D223" s="15" t="s">
        <v>73</v>
      </c>
      <c r="E223" s="15" t="s">
        <v>74</v>
      </c>
      <c r="F223" s="15">
        <v>1</v>
      </c>
      <c r="G223" s="1">
        <v>9</v>
      </c>
      <c r="H223" s="1">
        <v>9</v>
      </c>
      <c r="I223" s="1">
        <v>15</v>
      </c>
      <c r="J223" s="1">
        <f>G223</f>
        <v>9</v>
      </c>
      <c r="K223" s="1">
        <f>IF(I223&gt;14,H223+1,H223)</f>
        <v>10</v>
      </c>
      <c r="L223" s="1">
        <f>J223+K223/12</f>
        <v>9.8333333333333339</v>
      </c>
      <c r="M223" s="1">
        <f>TRUNC((IF(L223&gt;20,(L223-20)*2+10+15,(IF(L223&gt;10,(L223-10)*1.5+10,L223*1)))),3)</f>
        <v>9.8330000000000002</v>
      </c>
      <c r="N223" s="17">
        <v>9.8330000000000002</v>
      </c>
      <c r="O223" s="15">
        <v>4</v>
      </c>
      <c r="P223" s="15">
        <v>0</v>
      </c>
      <c r="Q223" s="15">
        <v>0</v>
      </c>
      <c r="R223" s="15"/>
      <c r="S223" s="15">
        <v>10</v>
      </c>
      <c r="T223" s="15" t="s">
        <v>47</v>
      </c>
      <c r="U223" s="15" t="s">
        <v>42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6">
        <f>N223+O223+P223+AA223+AB223+AC223</f>
        <v>13.833</v>
      </c>
      <c r="AI223" s="15">
        <f>AH223+IF(R223="ΠΑΤΡΕΩΝ",4,0)+IF(T223="ΠΑΤΡΕΩΝ",10,0)+IF(AE223="ΠΑΤΡΕΩΝ",AD223,0)+IF(AG223="ΠΑΤΡΕΩΝ",AF223,0)</f>
        <v>23.832999999999998</v>
      </c>
      <c r="AJ223" s="15">
        <f>AH223+IF(R223="ΔΥΤΙΚΗΣ ΑΧΑΪΑΣ",4,0)+IF(T223="ΔΥΤΙΚΗΣ ΑΧΑΪΑΣ",10,0)+IF(AE223="ΔΥΤΙΚΗΣ ΑΧΑΪΑΣ",AD223,0)+IF(AG223="ΔΥΤΙΚΗΣ ΑΧΑΪΑΣ",AF223,0)</f>
        <v>13.833</v>
      </c>
      <c r="AK223" s="15">
        <f>AH223+IF(R223="ΑΙΓΙΑΛΕΙΑΣ",4,0)+IF(T223="ΑΙΓΙΑΛΕΙΑΣ",10,0)+IF(AE223="ΑΙΓΙΑΛΕΙΑΣ",AD223,0)+IF(AG223="ΑΙΓΙΑΛΕΙΑΣ",AF223,0)</f>
        <v>13.833</v>
      </c>
      <c r="AL223" s="15">
        <f>AH223+IF(R223="ΕΡΥΜΑΝΘΟΥ",4,0)+IF(T223="ΕΡΥΜΑΝΘΟΥ",10,0)+IF(AE223="ΕΡΥΜΑΝΘΟΥ",AD223,0)+IF(AG223="ΕΡΥΜΑΝΘΟΥ",AF223,0)</f>
        <v>13.833</v>
      </c>
      <c r="AM223" s="15">
        <f>AH223+IF(R223="ΚΑΛΑΒΡΥΤΩΝ",4,0)+IF(T223="ΚΑΛΑΒΡΥΤΩΝ",10,0)+IF(AE223="ΚΑΛΑΒΡΥΤΩΝ",AD223,0)+IF(AG223="ΚΑΛΑΒΡΥΤΩΝ",AF223,0)</f>
        <v>13.833</v>
      </c>
    </row>
    <row r="224" spans="1:39">
      <c r="A224" s="15">
        <v>223</v>
      </c>
      <c r="B224" s="5" t="s">
        <v>38</v>
      </c>
      <c r="C224" s="5">
        <v>613035</v>
      </c>
      <c r="D224" s="5" t="s">
        <v>267</v>
      </c>
      <c r="E224" s="5" t="s">
        <v>55</v>
      </c>
      <c r="F224" s="5" t="s">
        <v>93</v>
      </c>
      <c r="G224" s="5">
        <v>12</v>
      </c>
      <c r="H224" s="5">
        <v>5</v>
      </c>
      <c r="I224" s="5">
        <v>17</v>
      </c>
      <c r="J224" s="2">
        <f>G224</f>
        <v>12</v>
      </c>
      <c r="K224" s="2">
        <f>IF(I224&gt;14,H224+1,H224)</f>
        <v>6</v>
      </c>
      <c r="L224" s="2">
        <f>J224+K224/12</f>
        <v>12.5</v>
      </c>
      <c r="M224" s="2">
        <f>TRUNC((IF(L224&gt;20,(L224-20)*2+10+15,(IF(L224&gt;10,(L224-10)*1.5+10,L224*1)))),3)</f>
        <v>13.75</v>
      </c>
      <c r="N224" s="6">
        <v>13.75</v>
      </c>
      <c r="O224" s="5">
        <v>0</v>
      </c>
      <c r="P224" s="5">
        <v>0</v>
      </c>
      <c r="Q224" s="6">
        <v>0</v>
      </c>
      <c r="R224" s="6">
        <v>0</v>
      </c>
      <c r="S224" s="5">
        <v>0</v>
      </c>
      <c r="T224" s="5">
        <v>0</v>
      </c>
      <c r="U224" s="15"/>
      <c r="V224" s="15"/>
      <c r="W224" s="15"/>
      <c r="X224" s="15"/>
      <c r="Y224" s="15"/>
      <c r="Z224" s="7">
        <v>13.75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16">
        <f>N224+O224+P224+AA224+AB224+AC224</f>
        <v>13.75</v>
      </c>
      <c r="AI224" s="16">
        <f>AH224+IF(R224="ΠΑΤΡΕΩΝ",4,0)+IF(T224="ΠΑΤΡΕΩΝ",10,0)+IF(AE224="ΠΑΤΡΕΩΝ",AD224,0)+IF(AG224="ΠΑΤΡΕΩΝ",AF224,0)</f>
        <v>13.75</v>
      </c>
      <c r="AJ224" s="16">
        <f>AH224+IF(R224="ΔΥΤΙΚΗΣ ΑΧΑΪΑΣ",4,0)+IF(T224="ΔΥΤΙΚΗΣ ΑΧΑΪΑΣ",10,0)+IF(AE224="ΔΥΤΙΚΗΣ ΑΧΑΪΑΣ",AD224,0)+IF(AG224="ΔΥΤΙΚΗΣ ΑΧΑΪΑΣ",AF224,0)</f>
        <v>13.75</v>
      </c>
      <c r="AK224" s="16">
        <f>AH224+IF(R224="ΑΙΓΙΑΛΕΙΑΣ",4,0)+IF(T224="ΑΙΓΙΑΛΕΙΑΣ",10,0)+IF(AE224="ΑΙΓΙΑΛΕΙΑΣ",AD224,0)+IF(AG224="ΑΙΓΙΑΛΕΙΑΣ",AF224,0)</f>
        <v>13.75</v>
      </c>
      <c r="AL224" s="16">
        <f>AH224+IF(R224="ΕΡΥΜΑΝΘΟΥ",4,0)+IF(T224="ΕΡΥΜΑΝΘΟΥ",10,0)+IF(AE224="ΕΡΥΜΑΝΘΟΥ",AD224,0)+IF(AG224="ΕΡΥΜΑΝΘΟΥ",AF224,0)</f>
        <v>13.75</v>
      </c>
      <c r="AM224" s="16">
        <f>AH224+IF(R224="ΚΑΛΑΒΡΥΤΩΝ",4,0)+IF(T224="ΚΑΛΑΒΡΥΤΩΝ",10,0)+IF(AE224="ΚΑΛΑΒΡΥΤΩΝ",AD224,0)+IF(AG224="ΚΑΛΑΒΡΥΤΩΝ",AF224,0)</f>
        <v>13.75</v>
      </c>
    </row>
    <row r="225" spans="1:39">
      <c r="A225" s="15">
        <v>224</v>
      </c>
      <c r="B225" s="9" t="s">
        <v>38</v>
      </c>
      <c r="C225" s="9">
        <v>613227</v>
      </c>
      <c r="D225" s="9" t="s">
        <v>242</v>
      </c>
      <c r="E225" s="9" t="s">
        <v>243</v>
      </c>
      <c r="F225" s="9" t="s">
        <v>121</v>
      </c>
      <c r="G225" s="9">
        <v>12</v>
      </c>
      <c r="H225" s="9">
        <v>4</v>
      </c>
      <c r="I225" s="9">
        <v>21</v>
      </c>
      <c r="J225" s="2">
        <f>G225</f>
        <v>12</v>
      </c>
      <c r="K225" s="2">
        <f>IF(I225&gt;14,H225+1,H225)</f>
        <v>5</v>
      </c>
      <c r="L225" s="2">
        <f>J225+K225/12</f>
        <v>12.416666666666666</v>
      </c>
      <c r="M225" s="2">
        <f>TRUNC((IF(L225&gt;20,(L225-20)*2+10+15,(IF(L225&gt;10,(L225-10)*1.5+10,L225*1)))),3)</f>
        <v>13.625</v>
      </c>
      <c r="N225" s="6">
        <v>13.625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15"/>
      <c r="V225" s="15"/>
      <c r="W225" s="15"/>
      <c r="X225" s="15"/>
      <c r="Y225" s="15"/>
      <c r="Z225" s="10">
        <v>13.625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16">
        <f>N225+O225+P225+AA225+AB225+AC225</f>
        <v>13.625</v>
      </c>
      <c r="AI225" s="16">
        <f>AH225+IF(R225="ΠΑΤΡΕΩΝ",4,0)+IF(T225="ΠΑΤΡΕΩΝ",10,0)+IF(AE225="ΠΑΤΡΕΩΝ",AD225,0)+IF(AG225="ΠΑΤΡΕΩΝ",AF225,0)</f>
        <v>13.625</v>
      </c>
      <c r="AJ225" s="16">
        <f>AH225+IF(R225="ΔΥΤΙΚΗΣ ΑΧΑΪΑΣ",4,0)+IF(T225="ΔΥΤΙΚΗΣ ΑΧΑΪΑΣ",10,0)+IF(AE225="ΔΥΤΙΚΗΣ ΑΧΑΪΑΣ",AD225,0)+IF(AG225="ΔΥΤΙΚΗΣ ΑΧΑΪΑΣ",AF225,0)</f>
        <v>13.625</v>
      </c>
      <c r="AK225" s="16">
        <f>AH225+IF(R225="ΑΙΓΙΑΛΕΙΑΣ",4,0)+IF(T225="ΑΙΓΙΑΛΕΙΑΣ",10,0)+IF(AE225="ΑΙΓΙΑΛΕΙΑΣ",AD225,0)+IF(AG225="ΑΙΓΙΑΛΕΙΑΣ",AF225,0)</f>
        <v>13.625</v>
      </c>
      <c r="AL225" s="16">
        <f>AH225+IF(R225="ΕΡΥΜΑΝΘΟΥ",4,0)+IF(T225="ΕΡΥΜΑΝΘΟΥ",10,0)+IF(AE225="ΕΡΥΜΑΝΘΟΥ",AD225,0)+IF(AG225="ΕΡΥΜΑΝΘΟΥ",AF225,0)</f>
        <v>13.625</v>
      </c>
      <c r="AM225" s="16">
        <f>AH225+IF(R225="ΚΑΛΑΒΡΥΤΩΝ",4,0)+IF(T225="ΚΑΛΑΒΡΥΤΩΝ",10,0)+IF(AE225="ΚΑΛΑΒΡΥΤΩΝ",AD225,0)+IF(AG225="ΚΑΛΑΒΡΥΤΩΝ",AF225,0)</f>
        <v>13.625</v>
      </c>
    </row>
    <row r="226" spans="1:39">
      <c r="A226" s="15">
        <v>225</v>
      </c>
      <c r="B226" s="9" t="s">
        <v>38</v>
      </c>
      <c r="C226" s="9">
        <v>613051</v>
      </c>
      <c r="D226" s="9" t="s">
        <v>319</v>
      </c>
      <c r="E226" s="9" t="s">
        <v>55</v>
      </c>
      <c r="F226" s="9" t="s">
        <v>108</v>
      </c>
      <c r="G226" s="9">
        <v>12</v>
      </c>
      <c r="H226" s="9">
        <v>4</v>
      </c>
      <c r="I226" s="9">
        <v>25</v>
      </c>
      <c r="J226" s="2">
        <f>G226</f>
        <v>12</v>
      </c>
      <c r="K226" s="2">
        <f>IF(I226&gt;14,H226+1,H226)</f>
        <v>5</v>
      </c>
      <c r="L226" s="2">
        <f>J226+K226/12</f>
        <v>12.416666666666666</v>
      </c>
      <c r="M226" s="2">
        <f>TRUNC((IF(L226&gt;20,(L226-20)*2+10+15,(IF(L226&gt;10,(L226-10)*1.5+10,L226*1)))),3)</f>
        <v>13.625</v>
      </c>
      <c r="N226" s="6">
        <v>13.625</v>
      </c>
      <c r="O226" s="9">
        <v>0</v>
      </c>
      <c r="P226" s="9">
        <v>0</v>
      </c>
      <c r="Q226" s="9">
        <v>4</v>
      </c>
      <c r="R226" s="9" t="s">
        <v>47</v>
      </c>
      <c r="S226" s="9">
        <v>0</v>
      </c>
      <c r="T226" s="9">
        <v>0</v>
      </c>
      <c r="U226" s="15"/>
      <c r="V226" s="15"/>
      <c r="W226" s="15"/>
      <c r="X226" s="15"/>
      <c r="Y226" s="15"/>
      <c r="Z226" s="10">
        <v>13.625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16">
        <f>N226+O226+P226+AA226+AB226+AC226</f>
        <v>13.625</v>
      </c>
      <c r="AI226" s="16">
        <f>AH226+IF(R226="ΠΑΤΡΕΩΝ",4,0)+IF(T226="ΠΑΤΡΕΩΝ",10,0)+IF(AE226="ΠΑΤΡΕΩΝ",AD226,0)+IF(AG226="ΠΑΤΡΕΩΝ",AF226,0)</f>
        <v>17.625</v>
      </c>
      <c r="AJ226" s="16">
        <f>AH226+IF(R226="ΔΥΤΙΚΗΣ ΑΧΑΪΑΣ",4,0)+IF(T226="ΔΥΤΙΚΗΣ ΑΧΑΪΑΣ",10,0)+IF(AE226="ΔΥΤΙΚΗΣ ΑΧΑΪΑΣ",AD226,0)+IF(AG226="ΔΥΤΙΚΗΣ ΑΧΑΪΑΣ",AF226,0)</f>
        <v>13.625</v>
      </c>
      <c r="AK226" s="16">
        <f>AH226+IF(R226="ΑΙΓΙΑΛΕΙΑΣ",4,0)+IF(T226="ΑΙΓΙΑΛΕΙΑΣ",10,0)+IF(AE226="ΑΙΓΙΑΛΕΙΑΣ",AD226,0)+IF(AG226="ΑΙΓΙΑΛΕΙΑΣ",AF226,0)</f>
        <v>13.625</v>
      </c>
      <c r="AL226" s="16">
        <f>AH226+IF(R226="ΕΡΥΜΑΝΘΟΥ",4,0)+IF(T226="ΕΡΥΜΑΝΘΟΥ",10,0)+IF(AE226="ΕΡΥΜΑΝΘΟΥ",AD226,0)+IF(AG226="ΕΡΥΜΑΝΘΟΥ",AF226,0)</f>
        <v>13.625</v>
      </c>
      <c r="AM226" s="16">
        <f>AH226+IF(R226="ΚΑΛΑΒΡΥΤΩΝ",4,0)+IF(T226="ΚΑΛΑΒΡΥΤΩΝ",10,0)+IF(AE226="ΚΑΛΑΒΡΥΤΩΝ",AD226,0)+IF(AG226="ΚΑΛΑΒΡΥΤΩΝ",AF226,0)</f>
        <v>13.625</v>
      </c>
    </row>
    <row r="227" spans="1:39">
      <c r="A227" s="15">
        <v>226</v>
      </c>
      <c r="B227" s="9" t="s">
        <v>38</v>
      </c>
      <c r="C227" s="9">
        <v>613172</v>
      </c>
      <c r="D227" s="9" t="s">
        <v>360</v>
      </c>
      <c r="E227" s="9" t="s">
        <v>133</v>
      </c>
      <c r="F227" s="9" t="s">
        <v>111</v>
      </c>
      <c r="G227" s="9">
        <v>12</v>
      </c>
      <c r="H227" s="9">
        <v>4</v>
      </c>
      <c r="I227" s="9">
        <v>22</v>
      </c>
      <c r="J227" s="2">
        <f>G227</f>
        <v>12</v>
      </c>
      <c r="K227" s="2">
        <f>IF(I227&gt;14,H227+1,H227)</f>
        <v>5</v>
      </c>
      <c r="L227" s="2">
        <f>J227+K227/12</f>
        <v>12.416666666666666</v>
      </c>
      <c r="M227" s="2">
        <f>TRUNC((IF(L227&gt;20,(L227-20)*2+10+15,(IF(L227&gt;10,(L227-10)*1.5+10,L227*1)))),3)</f>
        <v>13.625</v>
      </c>
      <c r="N227" s="6">
        <v>13.625</v>
      </c>
      <c r="O227" s="9">
        <v>0</v>
      </c>
      <c r="P227" s="9">
        <v>0</v>
      </c>
      <c r="Q227" s="9">
        <v>4</v>
      </c>
      <c r="R227" s="9" t="s">
        <v>41</v>
      </c>
      <c r="S227" s="9">
        <v>0</v>
      </c>
      <c r="T227" s="9">
        <v>0</v>
      </c>
      <c r="U227" s="15"/>
      <c r="V227" s="15"/>
      <c r="W227" s="15"/>
      <c r="X227" s="15"/>
      <c r="Y227" s="15"/>
      <c r="Z227" s="10">
        <v>13.625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16">
        <f>N227+O227+P227+AA227+AB227+AC227</f>
        <v>13.625</v>
      </c>
      <c r="AI227" s="16">
        <f>AH227+IF(R227="ΠΑΤΡΕΩΝ",4,0)+IF(T227="ΠΑΤΡΕΩΝ",10,0)+IF(AE227="ΠΑΤΡΕΩΝ",AD227,0)+IF(AG227="ΠΑΤΡΕΩΝ",AF227,0)</f>
        <v>13.625</v>
      </c>
      <c r="AJ227" s="16">
        <f>AH227+IF(R227="ΔΥΤΙΚΗΣ ΑΧΑΪΑΣ",4,0)+IF(T227="ΔΥΤΙΚΗΣ ΑΧΑΪΑΣ",10,0)+IF(AE227="ΔΥΤΙΚΗΣ ΑΧΑΪΑΣ",AD227,0)+IF(AG227="ΔΥΤΙΚΗΣ ΑΧΑΪΑΣ",AF227,0)</f>
        <v>17.625</v>
      </c>
      <c r="AK227" s="16">
        <f>AH227+IF(R227="ΑΙΓΙΑΛΕΙΑΣ",4,0)+IF(T227="ΑΙΓΙΑΛΕΙΑΣ",10,0)+IF(AE227="ΑΙΓΙΑΛΕΙΑΣ",AD227,0)+IF(AG227="ΑΙΓΙΑΛΕΙΑΣ",AF227,0)</f>
        <v>13.625</v>
      </c>
      <c r="AL227" s="16">
        <f>AH227+IF(R227="ΕΡΥΜΑΝΘΟΥ",4,0)+IF(T227="ΕΡΥΜΑΝΘΟΥ",10,0)+IF(AE227="ΕΡΥΜΑΝΘΟΥ",AD227,0)+IF(AG227="ΕΡΥΜΑΝΘΟΥ",AF227,0)</f>
        <v>13.625</v>
      </c>
      <c r="AM227" s="16">
        <f>AH227+IF(R227="ΚΑΛΑΒΡΥΤΩΝ",4,0)+IF(T227="ΚΑΛΑΒΡΥΤΩΝ",10,0)+IF(AE227="ΚΑΛΑΒΡΥΤΩΝ",AD227,0)+IF(AG227="ΚΑΛΑΒΡΥΤΩΝ",AF227,0)</f>
        <v>13.625</v>
      </c>
    </row>
    <row r="228" spans="1:39">
      <c r="A228" s="15">
        <v>227</v>
      </c>
      <c r="B228" s="15" t="s">
        <v>38</v>
      </c>
      <c r="C228" s="15">
        <v>617763</v>
      </c>
      <c r="D228" s="15" t="s">
        <v>75</v>
      </c>
      <c r="E228" s="15" t="s">
        <v>76</v>
      </c>
      <c r="F228" s="15">
        <v>1</v>
      </c>
      <c r="G228" s="1">
        <v>9</v>
      </c>
      <c r="H228" s="1">
        <v>7</v>
      </c>
      <c r="I228" s="1">
        <v>11</v>
      </c>
      <c r="J228" s="1">
        <f>G228</f>
        <v>9</v>
      </c>
      <c r="K228" s="1">
        <f>IF(I228&gt;14,H228+1,H228)</f>
        <v>7</v>
      </c>
      <c r="L228" s="1">
        <f>J228+K228/12</f>
        <v>9.5833333333333339</v>
      </c>
      <c r="M228" s="1">
        <f>TRUNC((IF(L228&gt;20,(L228-20)*2+10+15,(IF(L228&gt;10,(L228-10)*1.5+10,L228*1)))),3)</f>
        <v>9.5830000000000002</v>
      </c>
      <c r="N228" s="17">
        <v>9.5830000000000002</v>
      </c>
      <c r="O228" s="15">
        <v>4</v>
      </c>
      <c r="P228" s="15">
        <v>0</v>
      </c>
      <c r="Q228" s="15">
        <v>0</v>
      </c>
      <c r="R228" s="15">
        <v>0</v>
      </c>
      <c r="S228" s="15">
        <v>10</v>
      </c>
      <c r="T228" s="15" t="s">
        <v>47</v>
      </c>
      <c r="U228" s="15" t="s">
        <v>42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6">
        <f>N228+O228+P228+AA228+AB228+AC228</f>
        <v>13.583</v>
      </c>
      <c r="AI228" s="15">
        <f>AH228+IF(R228="ΠΑΤΡΕΩΝ",4,0)+IF(T228="ΠΑΤΡΕΩΝ",10,0)+IF(AE228="ΠΑΤΡΕΩΝ",AD228,0)+IF(AG228="ΠΑΤΡΕΩΝ",AF228,0)</f>
        <v>23.582999999999998</v>
      </c>
      <c r="AJ228" s="15">
        <f>AH228+IF(R228="ΔΥΤΙΚΗΣ ΑΧΑΪΑΣ",4,0)+IF(T228="ΔΥΤΙΚΗΣ ΑΧΑΪΑΣ",10,0)+IF(AE228="ΔΥΤΙΚΗΣ ΑΧΑΪΑΣ",AD228,0)+IF(AG228="ΔΥΤΙΚΗΣ ΑΧΑΪΑΣ",AF228,0)</f>
        <v>13.583</v>
      </c>
      <c r="AK228" s="15">
        <f>AH228+IF(R228="ΑΙΓΙΑΛΕΙΑΣ",4,0)+IF(T228="ΑΙΓΙΑΛΕΙΑΣ",10,0)+IF(AE228="ΑΙΓΙΑΛΕΙΑΣ",AD228,0)+IF(AG228="ΑΙΓΙΑΛΕΙΑΣ",AF228,0)</f>
        <v>13.583</v>
      </c>
      <c r="AL228" s="15">
        <f>AH228+IF(R228="ΕΡΥΜΑΝΘΟΥ",4,0)+IF(T228="ΕΡΥΜΑΝΘΟΥ",10,0)+IF(AE228="ΕΡΥΜΑΝΘΟΥ",AD228,0)+IF(AG228="ΕΡΥΜΑΝΘΟΥ",AF228,0)</f>
        <v>13.583</v>
      </c>
      <c r="AM228" s="15">
        <f>AH228+IF(R228="ΚΑΛΑΒΡΥΤΩΝ",4,0)+IF(T228="ΚΑΛΑΒΡΥΤΩΝ",10,0)+IF(AE228="ΚΑΛΑΒΡΥΤΩΝ",AD228,0)+IF(AG228="ΚΑΛΑΒΡΥΤΩΝ",AF228,0)</f>
        <v>13.583</v>
      </c>
    </row>
    <row r="229" spans="1:39">
      <c r="A229" s="15">
        <v>228</v>
      </c>
      <c r="B229" s="15" t="s">
        <v>38</v>
      </c>
      <c r="C229" s="15">
        <v>620737</v>
      </c>
      <c r="D229" s="15" t="s">
        <v>77</v>
      </c>
      <c r="E229" s="15" t="s">
        <v>44</v>
      </c>
      <c r="F229" s="15">
        <v>1</v>
      </c>
      <c r="G229" s="1">
        <v>9</v>
      </c>
      <c r="H229" s="1">
        <v>6</v>
      </c>
      <c r="I229" s="1">
        <v>22</v>
      </c>
      <c r="J229" s="1">
        <f>G229</f>
        <v>9</v>
      </c>
      <c r="K229" s="1">
        <f>IF(I229&gt;14,H229+1,H229)</f>
        <v>7</v>
      </c>
      <c r="L229" s="1">
        <f>J229+K229/12</f>
        <v>9.5833333333333339</v>
      </c>
      <c r="M229" s="1">
        <f>TRUNC((IF(L229&gt;20,(L229-20)*2+10+15,(IF(L229&gt;10,(L229-10)*1.5+10,L229*1)))),3)</f>
        <v>9.5830000000000002</v>
      </c>
      <c r="N229" s="17">
        <v>9.5830000000000002</v>
      </c>
      <c r="O229" s="15">
        <v>4</v>
      </c>
      <c r="P229" s="15">
        <v>0</v>
      </c>
      <c r="Q229" s="15">
        <v>0</v>
      </c>
      <c r="R229" s="15">
        <v>0</v>
      </c>
      <c r="S229" s="15">
        <v>10</v>
      </c>
      <c r="T229" s="15" t="s">
        <v>47</v>
      </c>
      <c r="U229" s="15" t="s">
        <v>42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6">
        <f>N229+O229+P229+AA229+AB229+AC229</f>
        <v>13.583</v>
      </c>
      <c r="AI229" s="15">
        <f>AH229+IF(R229="ΠΑΤΡΕΩΝ",4,0)+IF(T229="ΠΑΤΡΕΩΝ",10,0)+IF(AE229="ΠΑΤΡΕΩΝ",AD229,0)+IF(AG229="ΠΑΤΡΕΩΝ",AF229,0)</f>
        <v>23.582999999999998</v>
      </c>
      <c r="AJ229" s="15">
        <f>AH229+IF(R229="ΔΥΤΙΚΗΣ ΑΧΑΪΑΣ",4,0)+IF(T229="ΔΥΤΙΚΗΣ ΑΧΑΪΑΣ",10,0)+IF(AE229="ΔΥΤΙΚΗΣ ΑΧΑΪΑΣ",AD229,0)+IF(AG229="ΔΥΤΙΚΗΣ ΑΧΑΪΑΣ",AF229,0)</f>
        <v>13.583</v>
      </c>
      <c r="AK229" s="15">
        <f>AH229+IF(R229="ΑΙΓΙΑΛΕΙΑΣ",4,0)+IF(T229="ΑΙΓΙΑΛΕΙΑΣ",10,0)+IF(AE229="ΑΙΓΙΑΛΕΙΑΣ",AD229,0)+IF(AG229="ΑΙΓΙΑΛΕΙΑΣ",AF229,0)</f>
        <v>13.583</v>
      </c>
      <c r="AL229" s="15">
        <f>AH229+IF(R229="ΕΡΥΜΑΝΘΟΥ",4,0)+IF(T229="ΕΡΥΜΑΝΘΟΥ",10,0)+IF(AE229="ΕΡΥΜΑΝΘΟΥ",AD229,0)+IF(AG229="ΕΡΥΜΑΝΘΟΥ",AF229,0)</f>
        <v>13.583</v>
      </c>
      <c r="AM229" s="15">
        <f>AH229+IF(R229="ΚΑΛΑΒΡΥΤΩΝ",4,0)+IF(T229="ΚΑΛΑΒΡΥΤΩΝ",10,0)+IF(AE229="ΚΑΛΑΒΡΥΤΩΝ",AD229,0)+IF(AG229="ΚΑΛΑΒΡΥΤΩΝ",AF229,0)</f>
        <v>13.583</v>
      </c>
    </row>
    <row r="230" spans="1:39">
      <c r="A230" s="15">
        <v>229</v>
      </c>
      <c r="B230" s="9" t="s">
        <v>38</v>
      </c>
      <c r="C230" s="9">
        <v>621823</v>
      </c>
      <c r="D230" s="9" t="s">
        <v>408</v>
      </c>
      <c r="E230" s="9" t="s">
        <v>160</v>
      </c>
      <c r="F230" s="9" t="s">
        <v>175</v>
      </c>
      <c r="G230" s="9">
        <v>9</v>
      </c>
      <c r="H230" s="9">
        <v>6</v>
      </c>
      <c r="I230" s="9">
        <v>23</v>
      </c>
      <c r="J230" s="2">
        <f>G230</f>
        <v>9</v>
      </c>
      <c r="K230" s="2">
        <f>IF(I230&gt;14,H230+1,H230)</f>
        <v>7</v>
      </c>
      <c r="L230" s="2">
        <f>J230+K230/12</f>
        <v>9.5833333333333339</v>
      </c>
      <c r="M230" s="2">
        <f>TRUNC((IF(L230&gt;20,(L230-20)*2+10+15,(IF(L230&gt;10,(L230-10)*1.5+10,L230*1)))),3)</f>
        <v>9.5830000000000002</v>
      </c>
      <c r="N230" s="6">
        <v>9.5830000000000002</v>
      </c>
      <c r="O230" s="9">
        <v>4</v>
      </c>
      <c r="P230" s="9">
        <v>0</v>
      </c>
      <c r="Q230" s="9">
        <v>4</v>
      </c>
      <c r="R230" s="9" t="s">
        <v>47</v>
      </c>
      <c r="S230" s="9">
        <v>10</v>
      </c>
      <c r="T230" s="9" t="s">
        <v>47</v>
      </c>
      <c r="U230" s="15"/>
      <c r="V230" s="15"/>
      <c r="W230" s="15"/>
      <c r="X230" s="15"/>
      <c r="Y230" s="15"/>
      <c r="Z230" s="10">
        <v>13.583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16">
        <f>N230+O230+P230+AA230+AB230+AC230</f>
        <v>13.583</v>
      </c>
      <c r="AI230" s="16">
        <f>AH230+IF(R230="ΠΑΤΡΕΩΝ",4,0)+IF(T230="ΠΑΤΡΕΩΝ",10,0)+IF(AE230="ΠΑΤΡΕΩΝ",AD230,0)+IF(AG230="ΠΑΤΡΕΩΝ",AF230,0)</f>
        <v>27.582999999999998</v>
      </c>
      <c r="AJ230" s="16">
        <f>AH230+IF(R230="ΔΥΤΙΚΗΣ ΑΧΑΪΑΣ",4,0)+IF(T230="ΔΥΤΙΚΗΣ ΑΧΑΪΑΣ",10,0)+IF(AE230="ΔΥΤΙΚΗΣ ΑΧΑΪΑΣ",AD230,0)+IF(AG230="ΔΥΤΙΚΗΣ ΑΧΑΪΑΣ",AF230,0)</f>
        <v>13.583</v>
      </c>
      <c r="AK230" s="16">
        <f>AH230+IF(R230="ΑΙΓΙΑΛΕΙΑΣ",4,0)+IF(T230="ΑΙΓΙΑΛΕΙΑΣ",10,0)+IF(AE230="ΑΙΓΙΑΛΕΙΑΣ",AD230,0)+IF(AG230="ΑΙΓΙΑΛΕΙΑΣ",AF230,0)</f>
        <v>13.583</v>
      </c>
      <c r="AL230" s="16">
        <f>AH230+IF(R230="ΕΡΥΜΑΝΘΟΥ",4,0)+IF(T230="ΕΡΥΜΑΝΘΟΥ",10,0)+IF(AE230="ΕΡΥΜΑΝΘΟΥ",AD230,0)+IF(AG230="ΕΡΥΜΑΝΘΟΥ",AF230,0)</f>
        <v>13.583</v>
      </c>
      <c r="AM230" s="16">
        <f>AH230+IF(R230="ΚΑΛΑΒΡΥΤΩΝ",4,0)+IF(T230="ΚΑΛΑΒΡΥΤΩΝ",10,0)+IF(AE230="ΚΑΛΑΒΡΥΤΩΝ",AD230,0)+IF(AG230="ΚΑΛΑΒΡΥΤΩΝ",AF230,0)</f>
        <v>13.583</v>
      </c>
    </row>
    <row r="231" spans="1:39">
      <c r="A231" s="15">
        <v>230</v>
      </c>
      <c r="B231" s="15" t="s">
        <v>38</v>
      </c>
      <c r="C231" s="15">
        <v>621569</v>
      </c>
      <c r="D231" s="15" t="s">
        <v>45</v>
      </c>
      <c r="E231" s="15" t="s">
        <v>46</v>
      </c>
      <c r="F231" s="15">
        <v>1</v>
      </c>
      <c r="G231" s="1">
        <v>9</v>
      </c>
      <c r="H231" s="1">
        <v>6</v>
      </c>
      <c r="I231" s="1">
        <v>0</v>
      </c>
      <c r="J231" s="1">
        <f>G231</f>
        <v>9</v>
      </c>
      <c r="K231" s="1">
        <f>IF(I231&gt;14,H231+1,H231)</f>
        <v>6</v>
      </c>
      <c r="L231" s="1">
        <f>J231+K231/12</f>
        <v>9.5</v>
      </c>
      <c r="M231" s="1">
        <f>TRUNC((IF(L231&gt;20,(L231-20)*2+10+15,(IF(L231&gt;10,(L231-10)*1.5+10,L231*1)))),3)</f>
        <v>9.5</v>
      </c>
      <c r="N231" s="17">
        <v>9.5</v>
      </c>
      <c r="O231" s="15">
        <v>4</v>
      </c>
      <c r="P231" s="15">
        <v>0</v>
      </c>
      <c r="Q231" s="15">
        <v>4</v>
      </c>
      <c r="R231" s="15" t="s">
        <v>47</v>
      </c>
      <c r="S231" s="15">
        <v>10</v>
      </c>
      <c r="T231" s="15" t="s">
        <v>47</v>
      </c>
      <c r="U231" s="15" t="s">
        <v>42</v>
      </c>
      <c r="V231" s="15">
        <v>1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6">
        <f>N231+O231+P231+AA231+AB231+AC231</f>
        <v>13.5</v>
      </c>
      <c r="AI231" s="15">
        <f>AH231+IF(R231="ΠΑΤΡΕΩΝ",4,0)+IF(T231="ΠΑΤΡΕΩΝ",10,0)+IF(AE231="ΠΑΤΡΕΩΝ",AD231,0)+IF(AG231="ΠΑΤΡΕΩΝ",AF231,0)</f>
        <v>27.5</v>
      </c>
      <c r="AJ231" s="15">
        <f>AH231+IF(R231="ΔΥΤΙΚΗΣ ΑΧΑΪΑΣ",4,0)+IF(T231="ΔΥΤΙΚΗΣ ΑΧΑΪΑΣ",10,0)+IF(AE231="ΔΥΤΙΚΗΣ ΑΧΑΪΑΣ",AD231,0)+IF(AG231="ΔΥΤΙΚΗΣ ΑΧΑΪΑΣ",AF231,0)</f>
        <v>13.5</v>
      </c>
      <c r="AK231" s="15">
        <f>AH231+IF(R231="ΑΙΓΙΑΛΕΙΑΣ",4,0)+IF(T231="ΑΙΓΙΑΛΕΙΑΣ",10,0)+IF(AE231="ΑΙΓΙΑΛΕΙΑΣ",AD231,0)+IF(AG231="ΑΙΓΙΑΛΕΙΑΣ",AF231,0)</f>
        <v>13.5</v>
      </c>
      <c r="AL231" s="15">
        <f>AH231+IF(R231="ΕΡΥΜΑΝΘΟΥ",4,0)+IF(T231="ΕΡΥΜΑΝΘΟΥ",10,0)+IF(AE231="ΕΡΥΜΑΝΘΟΥ",AD231,0)+IF(AG231="ΕΡΥΜΑΝΘΟΥ",AF231,0)</f>
        <v>13.5</v>
      </c>
      <c r="AM231" s="15">
        <f>AH231+IF(R231="ΚΑΛΑΒΡΥΤΩΝ",4,0)+IF(T231="ΚΑΛΑΒΡΥΤΩΝ",10,0)+IF(AE231="ΚΑΛΑΒΡΥΤΩΝ",AD231,0)+IF(AG231="ΚΑΛΑΒΡΥΤΩΝ",AF231,0)</f>
        <v>13.5</v>
      </c>
    </row>
    <row r="232" spans="1:39">
      <c r="A232" s="15">
        <v>231</v>
      </c>
      <c r="B232" s="9" t="s">
        <v>38</v>
      </c>
      <c r="C232" s="9">
        <v>614914</v>
      </c>
      <c r="D232" s="9" t="s">
        <v>252</v>
      </c>
      <c r="E232" s="9" t="s">
        <v>111</v>
      </c>
      <c r="F232" s="9" t="s">
        <v>253</v>
      </c>
      <c r="G232" s="9">
        <v>10</v>
      </c>
      <c r="H232" s="9">
        <v>8</v>
      </c>
      <c r="I232" s="9">
        <v>8</v>
      </c>
      <c r="J232" s="2">
        <f>G232</f>
        <v>10</v>
      </c>
      <c r="K232" s="2">
        <f>IF(I232&gt;14,H232+1,H232)</f>
        <v>8</v>
      </c>
      <c r="L232" s="2">
        <f>J232+K232/12</f>
        <v>10.666666666666666</v>
      </c>
      <c r="M232" s="2">
        <f>TRUNC((IF(L232&gt;20,(L232-20)*2+10+15,(IF(L232&gt;10,(L232-10)*1.5+10,L232*1)))),3)</f>
        <v>11</v>
      </c>
      <c r="N232" s="6">
        <v>11</v>
      </c>
      <c r="O232" s="9">
        <v>0</v>
      </c>
      <c r="P232" s="9">
        <v>0</v>
      </c>
      <c r="Q232" s="9">
        <v>4</v>
      </c>
      <c r="R232" s="9" t="s">
        <v>47</v>
      </c>
      <c r="S232" s="9">
        <v>0</v>
      </c>
      <c r="T232" s="9">
        <v>0</v>
      </c>
      <c r="U232" s="15"/>
      <c r="V232" s="15"/>
      <c r="W232" s="15"/>
      <c r="X232" s="15"/>
      <c r="Y232" s="15"/>
      <c r="Z232" s="10">
        <v>10.666</v>
      </c>
      <c r="AA232" s="9">
        <v>2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16">
        <f>N232+O232+P232+AA232+AB232+AC232</f>
        <v>13</v>
      </c>
      <c r="AI232" s="16">
        <f>AH232+IF(R232="ΠΑΤΡΕΩΝ",4,0)+IF(T232="ΠΑΤΡΕΩΝ",10,0)+IF(AE232="ΠΑΤΡΕΩΝ",AD232,0)+IF(AG232="ΠΑΤΡΕΩΝ",AF232,0)</f>
        <v>17</v>
      </c>
      <c r="AJ232" s="16">
        <f>AH232+IF(R232="ΔΥΤΙΚΗΣ ΑΧΑΪΑΣ",4,0)+IF(T232="ΔΥΤΙΚΗΣ ΑΧΑΪΑΣ",10,0)+IF(AE232="ΔΥΤΙΚΗΣ ΑΧΑΪΑΣ",AD232,0)+IF(AG232="ΔΥΤΙΚΗΣ ΑΧΑΪΑΣ",AF232,0)</f>
        <v>13</v>
      </c>
      <c r="AK232" s="16">
        <f>AH232+IF(R232="ΑΙΓΙΑΛΕΙΑΣ",4,0)+IF(T232="ΑΙΓΙΑΛΕΙΑΣ",10,0)+IF(AE232="ΑΙΓΙΑΛΕΙΑΣ",AD232,0)+IF(AG232="ΑΙΓΙΑΛΕΙΑΣ",AF232,0)</f>
        <v>13</v>
      </c>
      <c r="AL232" s="16">
        <f>AH232+IF(R232="ΕΡΥΜΑΝΘΟΥ",4,0)+IF(T232="ΕΡΥΜΑΝΘΟΥ",10,0)+IF(AE232="ΕΡΥΜΑΝΘΟΥ",AD232,0)+IF(AG232="ΕΡΥΜΑΝΘΟΥ",AF232,0)</f>
        <v>13</v>
      </c>
      <c r="AM232" s="16">
        <f>AH232+IF(R232="ΚΑΛΑΒΡΥΤΩΝ",4,0)+IF(T232="ΚΑΛΑΒΡΥΤΩΝ",10,0)+IF(AE232="ΚΑΛΑΒΡΥΤΩΝ",AD232,0)+IF(AG232="ΚΑΛΑΒΡΥΤΩΝ",AF232,0)</f>
        <v>13</v>
      </c>
    </row>
    <row r="233" spans="1:39">
      <c r="A233" s="15">
        <v>232</v>
      </c>
      <c r="B233" s="5" t="s">
        <v>38</v>
      </c>
      <c r="C233" s="5">
        <v>621378</v>
      </c>
      <c r="D233" s="5" t="s">
        <v>137</v>
      </c>
      <c r="E233" s="5" t="s">
        <v>138</v>
      </c>
      <c r="F233" s="5" t="s">
        <v>139</v>
      </c>
      <c r="G233" s="5">
        <v>8</v>
      </c>
      <c r="H233" s="5">
        <v>9</v>
      </c>
      <c r="I233" s="5">
        <v>24</v>
      </c>
      <c r="J233" s="2">
        <f>G233</f>
        <v>8</v>
      </c>
      <c r="K233" s="2">
        <f>IF(I233&gt;14,H233+1,H233)</f>
        <v>10</v>
      </c>
      <c r="L233" s="2">
        <f>J233+K233/12</f>
        <v>8.8333333333333339</v>
      </c>
      <c r="M233" s="2">
        <f>TRUNC((IF(L233&gt;20,(L233-20)*2+10+15,(IF(L233&gt;10,(L233-10)*1.5+10,L233*1)))),3)</f>
        <v>8.8330000000000002</v>
      </c>
      <c r="N233" s="6">
        <v>8.8330000000000002</v>
      </c>
      <c r="O233" s="5">
        <v>4</v>
      </c>
      <c r="P233" s="5">
        <v>0</v>
      </c>
      <c r="Q233" s="5">
        <v>4</v>
      </c>
      <c r="R233" s="9" t="s">
        <v>47</v>
      </c>
      <c r="S233" s="5">
        <v>0</v>
      </c>
      <c r="T233" s="5">
        <v>0</v>
      </c>
      <c r="U233" s="15"/>
      <c r="V233" s="15"/>
      <c r="W233" s="15"/>
      <c r="X233" s="15"/>
      <c r="Y233" s="15"/>
      <c r="Z233" s="7">
        <v>12.833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16">
        <f>N233+O233+P233+AA233+AB233+AC233</f>
        <v>12.833</v>
      </c>
      <c r="AI233" s="16">
        <f>AH233+IF(R233="ΠΑΤΡΕΩΝ",4,0)+IF(T233="ΠΑΤΡΕΩΝ",10,0)+IF(AE233="ΠΑΤΡΕΩΝ",AD233,0)+IF(AG233="ΠΑΤΡΕΩΝ",AF233,0)</f>
        <v>16.832999999999998</v>
      </c>
      <c r="AJ233" s="16">
        <f>AH233+IF(R233="ΔΥΤΙΚΗΣ ΑΧΑΪΑΣ",4,0)+IF(T233="ΔΥΤΙΚΗΣ ΑΧΑΪΑΣ",10,0)+IF(AE233="ΔΥΤΙΚΗΣ ΑΧΑΪΑΣ",AD233,0)+IF(AG233="ΔΥΤΙΚΗΣ ΑΧΑΪΑΣ",AF233,0)</f>
        <v>12.833</v>
      </c>
      <c r="AK233" s="16">
        <f>AH233+IF(R233="ΑΙΓΙΑΛΕΙΑΣ",4,0)+IF(T233="ΑΙΓΙΑΛΕΙΑΣ",10,0)+IF(AE233="ΑΙΓΙΑΛΕΙΑΣ",AD233,0)+IF(AG233="ΑΙΓΙΑΛΕΙΑΣ",AF233,0)</f>
        <v>12.833</v>
      </c>
      <c r="AL233" s="16">
        <f>AH233+IF(R233="ΕΡΥΜΑΝΘΟΥ",4,0)+IF(T233="ΕΡΥΜΑΝΘΟΥ",10,0)+IF(AE233="ΕΡΥΜΑΝΘΟΥ",AD233,0)+IF(AG233="ΕΡΥΜΑΝΘΟΥ",AF233,0)</f>
        <v>12.833</v>
      </c>
      <c r="AM233" s="16">
        <f>AH233+IF(R233="ΚΑΛΑΒΡΥΤΩΝ",4,0)+IF(T233="ΚΑΛΑΒΡΥΤΩΝ",10,0)+IF(AE233="ΚΑΛΑΒΡΥΤΩΝ",AD233,0)+IF(AG233="ΚΑΛΑΒΡΥΤΩΝ",AF233,0)</f>
        <v>12.833</v>
      </c>
    </row>
    <row r="234" spans="1:39">
      <c r="A234" s="15">
        <v>233</v>
      </c>
      <c r="B234" s="9" t="s">
        <v>38</v>
      </c>
      <c r="C234" s="9">
        <v>621397</v>
      </c>
      <c r="D234" s="9" t="s">
        <v>279</v>
      </c>
      <c r="E234" s="9" t="s">
        <v>55</v>
      </c>
      <c r="F234" s="9" t="s">
        <v>111</v>
      </c>
      <c r="G234" s="9">
        <v>8</v>
      </c>
      <c r="H234" s="9">
        <v>9</v>
      </c>
      <c r="I234" s="9">
        <v>11</v>
      </c>
      <c r="J234" s="2">
        <f>G234</f>
        <v>8</v>
      </c>
      <c r="K234" s="2">
        <f>IF(I234&gt;14,H234+1,H234)</f>
        <v>9</v>
      </c>
      <c r="L234" s="2">
        <f>J234+K234/12</f>
        <v>8.75</v>
      </c>
      <c r="M234" s="2">
        <f>TRUNC((IF(L234&gt;20,(L234-20)*2+10+15,(IF(L234&gt;10,(L234-10)*1.5+10,L234*1)))),3)</f>
        <v>8.75</v>
      </c>
      <c r="N234" s="6">
        <v>8.75</v>
      </c>
      <c r="O234" s="9">
        <v>4</v>
      </c>
      <c r="P234" s="9">
        <v>0</v>
      </c>
      <c r="Q234" s="9">
        <v>4</v>
      </c>
      <c r="R234" s="9" t="s">
        <v>47</v>
      </c>
      <c r="S234" s="9">
        <v>0</v>
      </c>
      <c r="T234" s="9">
        <v>0</v>
      </c>
      <c r="U234" s="15"/>
      <c r="V234" s="15"/>
      <c r="W234" s="15"/>
      <c r="X234" s="15"/>
      <c r="Y234" s="15"/>
      <c r="Z234" s="10">
        <v>12.75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16">
        <f>N234+O234+P234+AA234+AB234+AC234</f>
        <v>12.75</v>
      </c>
      <c r="AI234" s="16">
        <f>AH234+IF(R234="ΠΑΤΡΕΩΝ",4,0)+IF(T234="ΠΑΤΡΕΩΝ",10,0)+IF(AE234="ΠΑΤΡΕΩΝ",AD234,0)+IF(AG234="ΠΑΤΡΕΩΝ",AF234,0)</f>
        <v>16.75</v>
      </c>
      <c r="AJ234" s="16">
        <f>AH234+IF(R234="ΔΥΤΙΚΗΣ ΑΧΑΪΑΣ",4,0)+IF(T234="ΔΥΤΙΚΗΣ ΑΧΑΪΑΣ",10,0)+IF(AE234="ΔΥΤΙΚΗΣ ΑΧΑΪΑΣ",AD234,0)+IF(AG234="ΔΥΤΙΚΗΣ ΑΧΑΪΑΣ",AF234,0)</f>
        <v>12.75</v>
      </c>
      <c r="AK234" s="16">
        <f>AH234+IF(R234="ΑΙΓΙΑΛΕΙΑΣ",4,0)+IF(T234="ΑΙΓΙΑΛΕΙΑΣ",10,0)+IF(AE234="ΑΙΓΙΑΛΕΙΑΣ",AD234,0)+IF(AG234="ΑΙΓΙΑΛΕΙΑΣ",AF234,0)</f>
        <v>12.75</v>
      </c>
      <c r="AL234" s="16">
        <f>AH234+IF(R234="ΕΡΥΜΑΝΘΟΥ",4,0)+IF(T234="ΕΡΥΜΑΝΘΟΥ",10,0)+IF(AE234="ΕΡΥΜΑΝΘΟΥ",AD234,0)+IF(AG234="ΕΡΥΜΑΝΘΟΥ",AF234,0)</f>
        <v>12.75</v>
      </c>
      <c r="AM234" s="16">
        <f>AH234+IF(R234="ΚΑΛΑΒΡΥΤΩΝ",4,0)+IF(T234="ΚΑΛΑΒΡΥΤΩΝ",10,0)+IF(AE234="ΚΑΛΑΒΡΥΤΩΝ",AD234,0)+IF(AG234="ΚΑΛΑΒΡΥΤΩΝ",AF234,0)</f>
        <v>12.75</v>
      </c>
    </row>
    <row r="235" spans="1:39">
      <c r="A235" s="15">
        <v>234</v>
      </c>
      <c r="B235" s="15" t="s">
        <v>38</v>
      </c>
      <c r="C235" s="15">
        <v>702008</v>
      </c>
      <c r="D235" s="15" t="s">
        <v>69</v>
      </c>
      <c r="E235" s="15" t="s">
        <v>70</v>
      </c>
      <c r="F235" s="15">
        <v>1</v>
      </c>
      <c r="G235" s="1">
        <v>8</v>
      </c>
      <c r="H235" s="1">
        <v>7</v>
      </c>
      <c r="I235" s="1">
        <v>19</v>
      </c>
      <c r="J235" s="1">
        <f>G235</f>
        <v>8</v>
      </c>
      <c r="K235" s="1">
        <f>IF(I235&gt;14,H235+1,H235)</f>
        <v>8</v>
      </c>
      <c r="L235" s="1">
        <f>J235+K235/12</f>
        <v>8.6666666666666661</v>
      </c>
      <c r="M235" s="1">
        <f>TRUNC((IF(L235&gt;20,(L235-20)*2+10+15,(IF(L235&gt;10,(L235-10)*1.5+10,L235*1)))),3)</f>
        <v>8.6660000000000004</v>
      </c>
      <c r="N235" s="17">
        <v>8.6669999999999998</v>
      </c>
      <c r="O235" s="15">
        <v>4</v>
      </c>
      <c r="P235" s="15">
        <v>0</v>
      </c>
      <c r="Q235" s="15">
        <v>4</v>
      </c>
      <c r="R235" s="15" t="s">
        <v>47</v>
      </c>
      <c r="S235" s="15">
        <v>10</v>
      </c>
      <c r="T235" s="15" t="s">
        <v>47</v>
      </c>
      <c r="U235" s="15" t="s">
        <v>42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6">
        <f>N235+O235+P235+AA235+AB235+AC235</f>
        <v>12.667</v>
      </c>
      <c r="AI235" s="15">
        <f>AH235+IF(R235="ΠΑΤΡΕΩΝ",4,0)+IF(T235="ΠΑΤΡΕΩΝ",10,0)+IF(AE235="ΠΑΤΡΕΩΝ",AD235,0)+IF(AG235="ΠΑΤΡΕΩΝ",AF235,0)</f>
        <v>26.667000000000002</v>
      </c>
      <c r="AJ235" s="15">
        <f>AH235+IF(R235="ΔΥΤΙΚΗΣ ΑΧΑΪΑΣ",4,0)+IF(T235="ΔΥΤΙΚΗΣ ΑΧΑΪΑΣ",10,0)+IF(AE235="ΔΥΤΙΚΗΣ ΑΧΑΪΑΣ",AD235,0)+IF(AG235="ΔΥΤΙΚΗΣ ΑΧΑΪΑΣ",AF235,0)</f>
        <v>12.667</v>
      </c>
      <c r="AK235" s="15">
        <f>AH235+IF(R235="ΑΙΓΙΑΛΕΙΑΣ",4,0)+IF(T235="ΑΙΓΙΑΛΕΙΑΣ",10,0)+IF(AE235="ΑΙΓΙΑΛΕΙΑΣ",AD235,0)+IF(AG235="ΑΙΓΙΑΛΕΙΑΣ",AF235,0)</f>
        <v>12.667</v>
      </c>
      <c r="AL235" s="15">
        <f>AH235+IF(R235="ΕΡΥΜΑΝΘΟΥ",4,0)+IF(T235="ΕΡΥΜΑΝΘΟΥ",10,0)+IF(AE235="ΕΡΥΜΑΝΘΟΥ",AD235,0)+IF(AG235="ΕΡΥΜΑΝΘΟΥ",AF235,0)</f>
        <v>12.667</v>
      </c>
      <c r="AM235" s="15">
        <f>AH235+IF(R235="ΚΑΛΑΒΡΥΤΩΝ",4,0)+IF(T235="ΚΑΛΑΒΡΥΤΩΝ",10,0)+IF(AE235="ΚΑΛΑΒΡΥΤΩΝ",AD235,0)+IF(AG235="ΚΑΛΑΒΡΥΤΩΝ",AF235,0)</f>
        <v>12.667</v>
      </c>
    </row>
    <row r="236" spans="1:39">
      <c r="A236" s="15">
        <v>235</v>
      </c>
      <c r="B236" s="9" t="s">
        <v>38</v>
      </c>
      <c r="C236" s="9">
        <v>610947</v>
      </c>
      <c r="D236" s="9" t="s">
        <v>114</v>
      </c>
      <c r="E236" s="9" t="s">
        <v>115</v>
      </c>
      <c r="F236" s="9" t="s">
        <v>81</v>
      </c>
      <c r="G236" s="9">
        <v>11</v>
      </c>
      <c r="H236" s="9">
        <v>9</v>
      </c>
      <c r="I236" s="9">
        <v>7</v>
      </c>
      <c r="J236" s="2">
        <f>G236</f>
        <v>11</v>
      </c>
      <c r="K236" s="2">
        <f>IF(I236&gt;14,H236+1,H236)</f>
        <v>9</v>
      </c>
      <c r="L236" s="2">
        <f>J236+K236/12</f>
        <v>11.75</v>
      </c>
      <c r="M236" s="2">
        <f>TRUNC((IF(L236&gt;20,(L236-20)*2+10+15,(IF(L236&gt;10,(L236-10)*1.5+10,L236*1)))),3)</f>
        <v>12.625</v>
      </c>
      <c r="N236" s="6">
        <v>12.625</v>
      </c>
      <c r="O236" s="9">
        <v>0</v>
      </c>
      <c r="P236" s="9">
        <v>0</v>
      </c>
      <c r="Q236" s="9">
        <v>4</v>
      </c>
      <c r="R236" s="9" t="s">
        <v>47</v>
      </c>
      <c r="S236" s="9">
        <v>0</v>
      </c>
      <c r="T236" s="9">
        <v>0</v>
      </c>
      <c r="U236" s="15"/>
      <c r="V236" s="15"/>
      <c r="W236" s="15"/>
      <c r="X236" s="15"/>
      <c r="Y236" s="15"/>
      <c r="Z236" s="10">
        <v>12.625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16">
        <f>N236+O236+P236+AA236+AB236+AC236</f>
        <v>12.625</v>
      </c>
      <c r="AI236" s="16">
        <f>AH236+IF(R236="ΠΑΤΡΕΩΝ",4,0)+IF(T236="ΠΑΤΡΕΩΝ",10,0)+IF(AE236="ΠΑΤΡΕΩΝ",AD236,0)+IF(AG236="ΠΑΤΡΕΩΝ",AF236,0)</f>
        <v>16.625</v>
      </c>
      <c r="AJ236" s="16">
        <f>AH236+IF(R236="ΔΥΤΙΚΗΣ ΑΧΑΪΑΣ",4,0)+IF(T236="ΔΥΤΙΚΗΣ ΑΧΑΪΑΣ",10,0)+IF(AE236="ΔΥΤΙΚΗΣ ΑΧΑΪΑΣ",AD236,0)+IF(AG236="ΔΥΤΙΚΗΣ ΑΧΑΪΑΣ",AF236,0)</f>
        <v>12.625</v>
      </c>
      <c r="AK236" s="16">
        <f>AH236+IF(R236="ΑΙΓΙΑΛΕΙΑΣ",4,0)+IF(T236="ΑΙΓΙΑΛΕΙΑΣ",10,0)+IF(AE236="ΑΙΓΙΑΛΕΙΑΣ",AD236,0)+IF(AG236="ΑΙΓΙΑΛΕΙΑΣ",AF236,0)</f>
        <v>12.625</v>
      </c>
      <c r="AL236" s="16">
        <f>AH236+IF(R236="ΕΡΥΜΑΝΘΟΥ",4,0)+IF(T236="ΕΡΥΜΑΝΘΟΥ",10,0)+IF(AE236="ΕΡΥΜΑΝΘΟΥ",AD236,0)+IF(AG236="ΕΡΥΜΑΝΘΟΥ",AF236,0)</f>
        <v>12.625</v>
      </c>
      <c r="AM236" s="16">
        <f>AH236+IF(R236="ΚΑΛΑΒΡΥΤΩΝ",4,0)+IF(T236="ΚΑΛΑΒΡΥΤΩΝ",10,0)+IF(AE236="ΚΑΛΑΒΡΥΤΩΝ",AD236,0)+IF(AG236="ΚΑΛΑΒΡΥΤΩΝ",AF236,0)</f>
        <v>12.625</v>
      </c>
    </row>
    <row r="237" spans="1:39">
      <c r="A237" s="15">
        <v>236</v>
      </c>
      <c r="B237" s="9" t="s">
        <v>38</v>
      </c>
      <c r="C237" s="9">
        <v>702543</v>
      </c>
      <c r="D237" s="9" t="s">
        <v>352</v>
      </c>
      <c r="E237" s="9" t="s">
        <v>163</v>
      </c>
      <c r="F237" s="9" t="s">
        <v>57</v>
      </c>
      <c r="G237" s="9">
        <v>8</v>
      </c>
      <c r="H237" s="9">
        <v>7</v>
      </c>
      <c r="I237" s="9">
        <v>10</v>
      </c>
      <c r="J237" s="2">
        <f>G237</f>
        <v>8</v>
      </c>
      <c r="K237" s="2">
        <f>IF(I237&gt;14,H237+1,H237)</f>
        <v>7</v>
      </c>
      <c r="L237" s="2">
        <f>J237+K237/12</f>
        <v>8.5833333333333339</v>
      </c>
      <c r="M237" s="2">
        <f>TRUNC((IF(L237&gt;20,(L237-20)*2+10+15,(IF(L237&gt;10,(L237-10)*1.5+10,L237*1)))),3)</f>
        <v>8.5830000000000002</v>
      </c>
      <c r="N237" s="6">
        <v>8.5830000000000002</v>
      </c>
      <c r="O237" s="9">
        <v>4</v>
      </c>
      <c r="P237" s="9">
        <v>0</v>
      </c>
      <c r="Q237" s="9">
        <v>4</v>
      </c>
      <c r="R237" s="9" t="s">
        <v>47</v>
      </c>
      <c r="S237" s="9">
        <v>0</v>
      </c>
      <c r="T237" s="9">
        <v>0</v>
      </c>
      <c r="U237" s="15"/>
      <c r="V237" s="15"/>
      <c r="W237" s="15"/>
      <c r="X237" s="15"/>
      <c r="Y237" s="15"/>
      <c r="Z237" s="10">
        <v>12.583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16">
        <f>N237+O237+P237+AA237+AB237+AC237</f>
        <v>12.583</v>
      </c>
      <c r="AI237" s="16">
        <f>AH237+IF(R237="ΠΑΤΡΕΩΝ",4,0)+IF(T237="ΠΑΤΡΕΩΝ",10,0)+IF(AE237="ΠΑΤΡΕΩΝ",AD237,0)+IF(AG237="ΠΑΤΡΕΩΝ",AF237,0)</f>
        <v>16.582999999999998</v>
      </c>
      <c r="AJ237" s="16">
        <f>AH237+IF(R237="ΔΥΤΙΚΗΣ ΑΧΑΪΑΣ",4,0)+IF(T237="ΔΥΤΙΚΗΣ ΑΧΑΪΑΣ",10,0)+IF(AE237="ΔΥΤΙΚΗΣ ΑΧΑΪΑΣ",AD237,0)+IF(AG237="ΔΥΤΙΚΗΣ ΑΧΑΪΑΣ",AF237,0)</f>
        <v>12.583</v>
      </c>
      <c r="AK237" s="16">
        <f>AH237+IF(R237="ΑΙΓΙΑΛΕΙΑΣ",4,0)+IF(T237="ΑΙΓΙΑΛΕΙΑΣ",10,0)+IF(AE237="ΑΙΓΙΑΛΕΙΑΣ",AD237,0)+IF(AG237="ΑΙΓΙΑΛΕΙΑΣ",AF237,0)</f>
        <v>12.583</v>
      </c>
      <c r="AL237" s="16">
        <f>AH237+IF(R237="ΕΡΥΜΑΝΘΟΥ",4,0)+IF(T237="ΕΡΥΜΑΝΘΟΥ",10,0)+IF(AE237="ΕΡΥΜΑΝΘΟΥ",AD237,0)+IF(AG237="ΕΡΥΜΑΝΘΟΥ",AF237,0)</f>
        <v>12.583</v>
      </c>
      <c r="AM237" s="16">
        <f>AH237+IF(R237="ΚΑΛΑΒΡΥΤΩΝ",4,0)+IF(T237="ΚΑΛΑΒΡΥΤΩΝ",10,0)+IF(AE237="ΚΑΛΑΒΡΥΤΩΝ",AD237,0)+IF(AG237="ΚΑΛΑΒΡΥΤΩΝ",AF237,0)</f>
        <v>12.583</v>
      </c>
    </row>
    <row r="238" spans="1:39">
      <c r="A238" s="15">
        <v>237</v>
      </c>
      <c r="B238" s="9" t="s">
        <v>38</v>
      </c>
      <c r="C238" s="9">
        <v>616880</v>
      </c>
      <c r="D238" s="9" t="s">
        <v>283</v>
      </c>
      <c r="E238" s="9" t="s">
        <v>284</v>
      </c>
      <c r="F238" s="9" t="s">
        <v>57</v>
      </c>
      <c r="G238" s="9">
        <v>11</v>
      </c>
      <c r="H238" s="9">
        <v>4</v>
      </c>
      <c r="I238" s="9">
        <v>25</v>
      </c>
      <c r="J238" s="2">
        <f>G238</f>
        <v>11</v>
      </c>
      <c r="K238" s="2">
        <f>IF(I238&gt;14,H238+1,H238)</f>
        <v>5</v>
      </c>
      <c r="L238" s="2">
        <f>J238+K238/12</f>
        <v>11.416666666666666</v>
      </c>
      <c r="M238" s="2">
        <f>TRUNC((IF(L238&gt;20,(L238-20)*2+10+15,(IF(L238&gt;10,(L238-10)*1.5+10,L238*1)))),3)</f>
        <v>12.125</v>
      </c>
      <c r="N238" s="6">
        <v>12.125</v>
      </c>
      <c r="O238" s="9">
        <v>0</v>
      </c>
      <c r="P238" s="9">
        <v>0</v>
      </c>
      <c r="Q238" s="9">
        <v>4</v>
      </c>
      <c r="R238" s="9" t="s">
        <v>47</v>
      </c>
      <c r="S238" s="9">
        <v>0</v>
      </c>
      <c r="T238" s="9">
        <v>0</v>
      </c>
      <c r="U238" s="15"/>
      <c r="V238" s="15"/>
      <c r="W238" s="15"/>
      <c r="X238" s="15"/>
      <c r="Y238" s="15"/>
      <c r="Z238" s="10">
        <v>12.125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16">
        <f>N238+O238+P238+AA238+AB238+AC238</f>
        <v>12.125</v>
      </c>
      <c r="AI238" s="16">
        <f>AH238+IF(R238="ΠΑΤΡΕΩΝ",4,0)+IF(T238="ΠΑΤΡΕΩΝ",10,0)+IF(AE238="ΠΑΤΡΕΩΝ",AD238,0)+IF(AG238="ΠΑΤΡΕΩΝ",AF238,0)</f>
        <v>16.125</v>
      </c>
      <c r="AJ238" s="16">
        <f>AH238+IF(R238="ΔΥΤΙΚΗΣ ΑΧΑΪΑΣ",4,0)+IF(T238="ΔΥΤΙΚΗΣ ΑΧΑΪΑΣ",10,0)+IF(AE238="ΔΥΤΙΚΗΣ ΑΧΑΪΑΣ",AD238,0)+IF(AG238="ΔΥΤΙΚΗΣ ΑΧΑΪΑΣ",AF238,0)</f>
        <v>12.125</v>
      </c>
      <c r="AK238" s="16">
        <f>AH238+IF(R238="ΑΙΓΙΑΛΕΙΑΣ",4,0)+IF(T238="ΑΙΓΙΑΛΕΙΑΣ",10,0)+IF(AE238="ΑΙΓΙΑΛΕΙΑΣ",AD238,0)+IF(AG238="ΑΙΓΙΑΛΕΙΑΣ",AF238,0)</f>
        <v>12.125</v>
      </c>
      <c r="AL238" s="16">
        <f>AH238+IF(R238="ΕΡΥΜΑΝΘΟΥ",4,0)+IF(T238="ΕΡΥΜΑΝΘΟΥ",10,0)+IF(AE238="ΕΡΥΜΑΝΘΟΥ",AD238,0)+IF(AG238="ΕΡΥΜΑΝΘΟΥ",AF238,0)</f>
        <v>12.125</v>
      </c>
      <c r="AM238" s="16">
        <f>AH238+IF(R238="ΚΑΛΑΒΡΥΤΩΝ",4,0)+IF(T238="ΚΑΛΑΒΡΥΤΩΝ",10,0)+IF(AE238="ΚΑΛΑΒΡΥΤΩΝ",AD238,0)+IF(AG238="ΚΑΛΑΒΡΥΤΩΝ",AF238,0)</f>
        <v>12.125</v>
      </c>
    </row>
    <row r="239" spans="1:39">
      <c r="A239" s="15">
        <v>238</v>
      </c>
      <c r="B239" s="15" t="s">
        <v>38</v>
      </c>
      <c r="C239" s="15">
        <v>621798</v>
      </c>
      <c r="D239" s="15" t="s">
        <v>71</v>
      </c>
      <c r="E239" s="15" t="s">
        <v>72</v>
      </c>
      <c r="F239" s="15">
        <v>1</v>
      </c>
      <c r="G239" s="1">
        <v>8</v>
      </c>
      <c r="H239" s="1">
        <v>0</v>
      </c>
      <c r="I239" s="1">
        <v>13</v>
      </c>
      <c r="J239" s="1">
        <f>G239</f>
        <v>8</v>
      </c>
      <c r="K239" s="1">
        <f>IF(I239&gt;14,H239+1,H239)</f>
        <v>0</v>
      </c>
      <c r="L239" s="1">
        <f>J239+K239/12</f>
        <v>8</v>
      </c>
      <c r="M239" s="1">
        <f>TRUNC((IF(L239&gt;20,(L239-20)*2+10+15,(IF(L239&gt;10,(L239-10)*1.5+10,L239*1)))),3)</f>
        <v>8</v>
      </c>
      <c r="N239" s="17">
        <v>8</v>
      </c>
      <c r="O239" s="15">
        <v>4</v>
      </c>
      <c r="P239" s="15">
        <v>0</v>
      </c>
      <c r="Q239" s="15">
        <v>4</v>
      </c>
      <c r="R239" s="15" t="s">
        <v>47</v>
      </c>
      <c r="S239" s="15">
        <v>10</v>
      </c>
      <c r="T239" s="15" t="s">
        <v>47</v>
      </c>
      <c r="U239" s="15" t="s">
        <v>42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6">
        <f>N239+O239+P239+AA239+AB239+AC239</f>
        <v>12</v>
      </c>
      <c r="AI239" s="15">
        <f>AH239+IF(R239="ΠΑΤΡΕΩΝ",4,0)+IF(T239="ΠΑΤΡΕΩΝ",10,0)+IF(AE239="ΠΑΤΡΕΩΝ",AD239,0)+IF(AG239="ΠΑΤΡΕΩΝ",AF239,0)</f>
        <v>26</v>
      </c>
      <c r="AJ239" s="15">
        <f>AH239+IF(R239="ΔΥΤΙΚΗΣ ΑΧΑΪΑΣ",4,0)+IF(T239="ΔΥΤΙΚΗΣ ΑΧΑΪΑΣ",10,0)+IF(AE239="ΔΥΤΙΚΗΣ ΑΧΑΪΑΣ",AD239,0)+IF(AG239="ΔΥΤΙΚΗΣ ΑΧΑΪΑΣ",AF239,0)</f>
        <v>12</v>
      </c>
      <c r="AK239" s="15">
        <f>AH239+IF(R239="ΑΙΓΙΑΛΕΙΑΣ",4,0)+IF(T239="ΑΙΓΙΑΛΕΙΑΣ",10,0)+IF(AE239="ΑΙΓΙΑΛΕΙΑΣ",AD239,0)+IF(AG239="ΑΙΓΙΑΛΕΙΑΣ",AF239,0)</f>
        <v>12</v>
      </c>
      <c r="AL239" s="15">
        <f>AH239+IF(R239="ΕΡΥΜΑΝΘΟΥ",4,0)+IF(T239="ΕΡΥΜΑΝΘΟΥ",10,0)+IF(AE239="ΕΡΥΜΑΝΘΟΥ",AD239,0)+IF(AG239="ΕΡΥΜΑΝΘΟΥ",AF239,0)</f>
        <v>12</v>
      </c>
      <c r="AM239" s="15">
        <f>AH239+IF(R239="ΚΑΛΑΒΡΥΤΩΝ",4,0)+IF(T239="ΚΑΛΑΒΡΥΤΩΝ",10,0)+IF(AE239="ΚΑΛΑΒΡΥΤΩΝ",AD239,0)+IF(AG239="ΚΑΛΑΒΡΥΤΩΝ",AF239,0)</f>
        <v>12</v>
      </c>
    </row>
    <row r="240" spans="1:39">
      <c r="A240" s="15">
        <v>239</v>
      </c>
      <c r="B240" s="5" t="s">
        <v>38</v>
      </c>
      <c r="C240" s="5">
        <v>617742</v>
      </c>
      <c r="D240" s="5" t="s">
        <v>112</v>
      </c>
      <c r="E240" s="5" t="s">
        <v>113</v>
      </c>
      <c r="F240" s="5" t="s">
        <v>59</v>
      </c>
      <c r="G240" s="5">
        <v>11</v>
      </c>
      <c r="H240" s="5">
        <v>0</v>
      </c>
      <c r="I240" s="5">
        <v>2</v>
      </c>
      <c r="J240" s="2">
        <f>G240</f>
        <v>11</v>
      </c>
      <c r="K240" s="2">
        <f>IF(I240&gt;14,H240+1,H240)</f>
        <v>0</v>
      </c>
      <c r="L240" s="2">
        <f>J240+K240/12</f>
        <v>11</v>
      </c>
      <c r="M240" s="2">
        <f>TRUNC((IF(L240&gt;20,(L240-20)*2+10+15,(IF(L240&gt;10,(L240-10)*1.5+10,L240*1)))),3)</f>
        <v>11.5</v>
      </c>
      <c r="N240" s="6">
        <v>11.5</v>
      </c>
      <c r="O240" s="5">
        <v>0</v>
      </c>
      <c r="P240" s="5">
        <v>0</v>
      </c>
      <c r="Q240" s="5">
        <v>0</v>
      </c>
      <c r="R240" s="9">
        <v>0</v>
      </c>
      <c r="S240" s="5">
        <v>0</v>
      </c>
      <c r="T240" s="5">
        <v>0</v>
      </c>
      <c r="U240" s="15"/>
      <c r="V240" s="15"/>
      <c r="W240" s="15"/>
      <c r="X240" s="15"/>
      <c r="Y240" s="15"/>
      <c r="Z240" s="7">
        <v>11.5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16">
        <f>N240+O240+P240+AA240+AB240+AC240</f>
        <v>11.5</v>
      </c>
      <c r="AI240" s="16">
        <f>AH240+IF(R240="ΠΑΤΡΕΩΝ",4,0)+IF(T240="ΠΑΤΡΕΩΝ",10,0)+IF(AE240="ΠΑΤΡΕΩΝ",AD240,0)+IF(AG240="ΠΑΤΡΕΩΝ",AF240,0)</f>
        <v>11.5</v>
      </c>
      <c r="AJ240" s="16">
        <f>AH240+IF(R240="ΔΥΤΙΚΗΣ ΑΧΑΪΑΣ",4,0)+IF(T240="ΔΥΤΙΚΗΣ ΑΧΑΪΑΣ",10,0)+IF(AE240="ΔΥΤΙΚΗΣ ΑΧΑΪΑΣ",AD240,0)+IF(AG240="ΔΥΤΙΚΗΣ ΑΧΑΪΑΣ",AF240,0)</f>
        <v>11.5</v>
      </c>
      <c r="AK240" s="16">
        <f>AH240+IF(R240="ΑΙΓΙΑΛΕΙΑΣ",4,0)+IF(T240="ΑΙΓΙΑΛΕΙΑΣ",10,0)+IF(AE240="ΑΙΓΙΑΛΕΙΑΣ",AD240,0)+IF(AG240="ΑΙΓΙΑΛΕΙΑΣ",AF240,0)</f>
        <v>11.5</v>
      </c>
      <c r="AL240" s="16">
        <f>AH240+IF(R240="ΕΡΥΜΑΝΘΟΥ",4,0)+IF(T240="ΕΡΥΜΑΝΘΟΥ",10,0)+IF(AE240="ΕΡΥΜΑΝΘΟΥ",AD240,0)+IF(AG240="ΕΡΥΜΑΝΘΟΥ",AF240,0)</f>
        <v>11.5</v>
      </c>
      <c r="AM240" s="16">
        <f>AH240+IF(R240="ΚΑΛΑΒΡΥΤΩΝ",4,0)+IF(T240="ΚΑΛΑΒΡΥΤΩΝ",10,0)+IF(AE240="ΚΑΛΑΒΡΥΤΩΝ",AD240,0)+IF(AG240="ΚΑΛΑΒΡΥΤΩΝ",AF240,0)</f>
        <v>11.5</v>
      </c>
    </row>
    <row r="241" spans="1:39">
      <c r="A241" s="15">
        <v>240</v>
      </c>
      <c r="B241" s="9" t="s">
        <v>38</v>
      </c>
      <c r="C241" s="9">
        <v>614800</v>
      </c>
      <c r="D241" s="9" t="s">
        <v>127</v>
      </c>
      <c r="E241" s="9" t="s">
        <v>128</v>
      </c>
      <c r="F241" s="9" t="s">
        <v>59</v>
      </c>
      <c r="G241" s="9">
        <v>10</v>
      </c>
      <c r="H241" s="9">
        <v>9</v>
      </c>
      <c r="I241" s="9">
        <v>26</v>
      </c>
      <c r="J241" s="2">
        <f>G241</f>
        <v>10</v>
      </c>
      <c r="K241" s="2">
        <f>IF(I241&gt;14,H241+1,H241)</f>
        <v>10</v>
      </c>
      <c r="L241" s="2">
        <f>J241+K241/12</f>
        <v>10.833333333333334</v>
      </c>
      <c r="M241" s="2">
        <f>TRUNC((IF(L241&gt;20,(L241-20)*2+10+15,(IF(L241&gt;10,(L241-10)*1.5+10,L241*1)))),3)</f>
        <v>11.25</v>
      </c>
      <c r="N241" s="6">
        <v>11.25</v>
      </c>
      <c r="O241" s="9">
        <v>0</v>
      </c>
      <c r="P241" s="9">
        <v>0</v>
      </c>
      <c r="Q241" s="9">
        <v>4</v>
      </c>
      <c r="R241" s="9" t="s">
        <v>47</v>
      </c>
      <c r="S241" s="9">
        <v>0</v>
      </c>
      <c r="T241" s="9">
        <v>0</v>
      </c>
      <c r="U241" s="15"/>
      <c r="V241" s="15"/>
      <c r="W241" s="15"/>
      <c r="X241" s="15"/>
      <c r="Y241" s="15"/>
      <c r="Z241" s="10">
        <v>10.833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16">
        <f>N241+O241+P241+AA241+AB241+AC241</f>
        <v>11.25</v>
      </c>
      <c r="AI241" s="16">
        <f>AH241+IF(R241="ΠΑΤΡΕΩΝ",4,0)+IF(T241="ΠΑΤΡΕΩΝ",10,0)+IF(AE241="ΠΑΤΡΕΩΝ",AD241,0)+IF(AG241="ΠΑΤΡΕΩΝ",AF241,0)</f>
        <v>15.25</v>
      </c>
      <c r="AJ241" s="16">
        <f>AH241+IF(R241="ΔΥΤΙΚΗΣ ΑΧΑΪΑΣ",4,0)+IF(T241="ΔΥΤΙΚΗΣ ΑΧΑΪΑΣ",10,0)+IF(AE241="ΔΥΤΙΚΗΣ ΑΧΑΪΑΣ",AD241,0)+IF(AG241="ΔΥΤΙΚΗΣ ΑΧΑΪΑΣ",AF241,0)</f>
        <v>11.25</v>
      </c>
      <c r="AK241" s="16">
        <f>AH241+IF(R241="ΑΙΓΙΑΛΕΙΑΣ",4,0)+IF(T241="ΑΙΓΙΑΛΕΙΑΣ",10,0)+IF(AE241="ΑΙΓΙΑΛΕΙΑΣ",AD241,0)+IF(AG241="ΑΙΓΙΑΛΕΙΑΣ",AF241,0)</f>
        <v>11.25</v>
      </c>
      <c r="AL241" s="16">
        <f>AH241+IF(R241="ΕΡΥΜΑΝΘΟΥ",4,0)+IF(T241="ΕΡΥΜΑΝΘΟΥ",10,0)+IF(AE241="ΕΡΥΜΑΝΘΟΥ",AD241,0)+IF(AG241="ΕΡΥΜΑΝΘΟΥ",AF241,0)</f>
        <v>11.25</v>
      </c>
      <c r="AM241" s="16">
        <f>AH241+IF(R241="ΚΑΛΑΒΡΥΤΩΝ",4,0)+IF(T241="ΚΑΛΑΒΡΥΤΩΝ",10,0)+IF(AE241="ΚΑΛΑΒΡΥΤΩΝ",AD241,0)+IF(AG241="ΚΑΛΑΒΡΥΤΩΝ",AF241,0)</f>
        <v>11.25</v>
      </c>
    </row>
    <row r="242" spans="1:39">
      <c r="A242" s="15">
        <v>241</v>
      </c>
      <c r="B242" s="9" t="s">
        <v>38</v>
      </c>
      <c r="C242" s="9">
        <v>614559</v>
      </c>
      <c r="D242" s="9" t="s">
        <v>207</v>
      </c>
      <c r="E242" s="9" t="s">
        <v>74</v>
      </c>
      <c r="F242" s="9" t="s">
        <v>110</v>
      </c>
      <c r="G242" s="9">
        <v>10</v>
      </c>
      <c r="H242" s="9">
        <v>9</v>
      </c>
      <c r="I242" s="9">
        <v>25</v>
      </c>
      <c r="J242" s="2">
        <f>G242</f>
        <v>10</v>
      </c>
      <c r="K242" s="2">
        <f>IF(I242&gt;14,H242+1,H242)</f>
        <v>10</v>
      </c>
      <c r="L242" s="2">
        <f>J242+K242/12</f>
        <v>10.833333333333334</v>
      </c>
      <c r="M242" s="2">
        <f>TRUNC((IF(L242&gt;20,(L242-20)*2+10+15,(IF(L242&gt;10,(L242-10)*1.5+10,L242*1)))),3)</f>
        <v>11.25</v>
      </c>
      <c r="N242" s="6">
        <v>11.25</v>
      </c>
      <c r="O242" s="9">
        <v>0</v>
      </c>
      <c r="P242" s="9">
        <v>0</v>
      </c>
      <c r="Q242" s="9">
        <v>4</v>
      </c>
      <c r="R242" s="9" t="s">
        <v>47</v>
      </c>
      <c r="S242" s="9">
        <v>0</v>
      </c>
      <c r="T242" s="9">
        <v>0</v>
      </c>
      <c r="U242" s="15"/>
      <c r="V242" s="15"/>
      <c r="W242" s="15"/>
      <c r="X242" s="15"/>
      <c r="Y242" s="15"/>
      <c r="Z242" s="10">
        <v>10.833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16">
        <f>N242+O242+P242+AA242+AB242+AC242</f>
        <v>11.25</v>
      </c>
      <c r="AI242" s="16">
        <f>AH242+IF(R242="ΠΑΤΡΕΩΝ",4,0)+IF(T242="ΠΑΤΡΕΩΝ",10,0)+IF(AE242="ΠΑΤΡΕΩΝ",AD242,0)+IF(AG242="ΠΑΤΡΕΩΝ",AF242,0)</f>
        <v>15.25</v>
      </c>
      <c r="AJ242" s="16">
        <f>AH242+IF(R242="ΔΥΤΙΚΗΣ ΑΧΑΪΑΣ",4,0)+IF(T242="ΔΥΤΙΚΗΣ ΑΧΑΪΑΣ",10,0)+IF(AE242="ΔΥΤΙΚΗΣ ΑΧΑΪΑΣ",AD242,0)+IF(AG242="ΔΥΤΙΚΗΣ ΑΧΑΪΑΣ",AF242,0)</f>
        <v>11.25</v>
      </c>
      <c r="AK242" s="16">
        <f>AH242+IF(R242="ΑΙΓΙΑΛΕΙΑΣ",4,0)+IF(T242="ΑΙΓΙΑΛΕΙΑΣ",10,0)+IF(AE242="ΑΙΓΙΑΛΕΙΑΣ",AD242,0)+IF(AG242="ΑΙΓΙΑΛΕΙΑΣ",AF242,0)</f>
        <v>11.25</v>
      </c>
      <c r="AL242" s="16">
        <f>AH242+IF(R242="ΕΡΥΜΑΝΘΟΥ",4,0)+IF(T242="ΕΡΥΜΑΝΘΟΥ",10,0)+IF(AE242="ΕΡΥΜΑΝΘΟΥ",AD242,0)+IF(AG242="ΕΡΥΜΑΝΘΟΥ",AF242,0)</f>
        <v>11.25</v>
      </c>
      <c r="AM242" s="16">
        <f>AH242+IF(R242="ΚΑΛΑΒΡΥΤΩΝ",4,0)+IF(T242="ΚΑΛΑΒΡΥΤΩΝ",10,0)+IF(AE242="ΚΑΛΑΒΡΥΤΩΝ",AD242,0)+IF(AG242="ΚΑΛΑΒΡΥΤΩΝ",AF242,0)</f>
        <v>11.25</v>
      </c>
    </row>
    <row r="243" spans="1:39">
      <c r="A243" s="15">
        <v>242</v>
      </c>
      <c r="B243" s="5" t="s">
        <v>38</v>
      </c>
      <c r="C243" s="5">
        <v>614829</v>
      </c>
      <c r="D243" s="5" t="s">
        <v>396</v>
      </c>
      <c r="E243" s="5" t="s">
        <v>55</v>
      </c>
      <c r="F243" s="5" t="s">
        <v>110</v>
      </c>
      <c r="G243" s="5">
        <v>10</v>
      </c>
      <c r="H243" s="5">
        <v>10</v>
      </c>
      <c r="I243" s="5">
        <v>0</v>
      </c>
      <c r="J243" s="2">
        <f>G243</f>
        <v>10</v>
      </c>
      <c r="K243" s="2">
        <f>IF(I243&gt;14,H243+1,H243)</f>
        <v>10</v>
      </c>
      <c r="L243" s="2">
        <f>J243+K243/12</f>
        <v>10.833333333333334</v>
      </c>
      <c r="M243" s="2">
        <f>TRUNC((IF(L243&gt;20,(L243-20)*2+10+15,(IF(L243&gt;10,(L243-10)*1.5+10,L243*1)))),3)</f>
        <v>11.25</v>
      </c>
      <c r="N243" s="6">
        <v>11.25</v>
      </c>
      <c r="O243" s="5">
        <v>0</v>
      </c>
      <c r="P243" s="5">
        <v>0</v>
      </c>
      <c r="Q243" s="5">
        <v>4</v>
      </c>
      <c r="R243" s="9" t="s">
        <v>47</v>
      </c>
      <c r="S243" s="5">
        <v>0</v>
      </c>
      <c r="T243" s="5">
        <v>0</v>
      </c>
      <c r="U243" s="15"/>
      <c r="V243" s="15"/>
      <c r="W243" s="15"/>
      <c r="X243" s="15"/>
      <c r="Y243" s="15"/>
      <c r="Z243" s="7">
        <v>10.833</v>
      </c>
      <c r="AA243" s="5">
        <v>0</v>
      </c>
      <c r="AB243" s="5">
        <v>0</v>
      </c>
      <c r="AC243" s="5">
        <v>0</v>
      </c>
      <c r="AD243" s="6">
        <v>3</v>
      </c>
      <c r="AE243" s="6" t="s">
        <v>47</v>
      </c>
      <c r="AF243" s="5">
        <v>0</v>
      </c>
      <c r="AG243" s="5">
        <v>0</v>
      </c>
      <c r="AH243" s="16">
        <f>N243+O243+P243+AA243+AB243+AC243</f>
        <v>11.25</v>
      </c>
      <c r="AI243" s="16">
        <f>AH243+IF(R243="ΠΑΤΡΕΩΝ",4,0)+IF(T243="ΠΑΤΡΕΩΝ",10,0)+IF(AE243="ΠΑΤΡΕΩΝ",AD243,0)+IF(AG243="ΠΑΤΡΕΩΝ",AF243,0)</f>
        <v>18.25</v>
      </c>
      <c r="AJ243" s="16">
        <f>AH243+IF(R243="ΔΥΤΙΚΗΣ ΑΧΑΪΑΣ",4,0)+IF(T243="ΔΥΤΙΚΗΣ ΑΧΑΪΑΣ",10,0)+IF(AE243="ΔΥΤΙΚΗΣ ΑΧΑΪΑΣ",AD243,0)+IF(AG243="ΔΥΤΙΚΗΣ ΑΧΑΪΑΣ",AF243,0)</f>
        <v>11.25</v>
      </c>
      <c r="AK243" s="16">
        <f>AH243+IF(R243="ΑΙΓΙΑΛΕΙΑΣ",4,0)+IF(T243="ΑΙΓΙΑΛΕΙΑΣ",10,0)+IF(AE243="ΑΙΓΙΑΛΕΙΑΣ",AD243,0)+IF(AG243="ΑΙΓΙΑΛΕΙΑΣ",AF243,0)</f>
        <v>11.25</v>
      </c>
      <c r="AL243" s="16">
        <f>AH243+IF(R243="ΕΡΥΜΑΝΘΟΥ",4,0)+IF(T243="ΕΡΥΜΑΝΘΟΥ",10,0)+IF(AE243="ΕΡΥΜΑΝΘΟΥ",AD243,0)+IF(AG243="ΕΡΥΜΑΝΘΟΥ",AF243,0)</f>
        <v>11.25</v>
      </c>
      <c r="AM243" s="16">
        <f>AH243+IF(R243="ΚΑΛΑΒΡΥΤΩΝ",4,0)+IF(T243="ΚΑΛΑΒΡΥΤΩΝ",10,0)+IF(AE243="ΚΑΛΑΒΡΥΤΩΝ",AD243,0)+IF(AG243="ΚΑΛΑΒΡΥΤΩΝ",AF243,0)</f>
        <v>11.25</v>
      </c>
    </row>
    <row r="244" spans="1:39">
      <c r="A244" s="15">
        <v>243</v>
      </c>
      <c r="B244" s="9" t="s">
        <v>38</v>
      </c>
      <c r="C244" s="9">
        <v>617974</v>
      </c>
      <c r="D244" s="9" t="s">
        <v>94</v>
      </c>
      <c r="E244" s="9" t="s">
        <v>44</v>
      </c>
      <c r="F244" s="9" t="s">
        <v>106</v>
      </c>
      <c r="G244" s="9">
        <v>10</v>
      </c>
      <c r="H244" s="9">
        <v>7</v>
      </c>
      <c r="I244" s="9">
        <v>7</v>
      </c>
      <c r="J244" s="2">
        <f>G244</f>
        <v>10</v>
      </c>
      <c r="K244" s="2">
        <f>IF(I244&gt;14,H244+1,H244)</f>
        <v>7</v>
      </c>
      <c r="L244" s="2">
        <f>J244+K244/12</f>
        <v>10.583333333333334</v>
      </c>
      <c r="M244" s="2">
        <f>TRUNC((IF(L244&gt;20,(L244-20)*2+10+15,(IF(L244&gt;10,(L244-10)*1.5+10,L244*1)))),3)</f>
        <v>10.875</v>
      </c>
      <c r="N244" s="6">
        <v>10.875</v>
      </c>
      <c r="O244" s="9">
        <v>0</v>
      </c>
      <c r="P244" s="9">
        <v>0</v>
      </c>
      <c r="Q244" s="9">
        <v>4</v>
      </c>
      <c r="R244" s="9" t="s">
        <v>47</v>
      </c>
      <c r="S244" s="9">
        <v>0</v>
      </c>
      <c r="T244" s="9">
        <v>0</v>
      </c>
      <c r="U244" s="15"/>
      <c r="V244" s="15"/>
      <c r="W244" s="15"/>
      <c r="X244" s="15"/>
      <c r="Y244" s="15"/>
      <c r="Z244" s="10">
        <v>10.583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16">
        <f>N244+O244+P244+AA244+AB244+AC244</f>
        <v>10.875</v>
      </c>
      <c r="AI244" s="16">
        <f>AH244+IF(R244="ΠΑΤΡΕΩΝ",4,0)+IF(T244="ΠΑΤΡΕΩΝ",10,0)+IF(AE244="ΠΑΤΡΕΩΝ",AD244,0)+IF(AG244="ΠΑΤΡΕΩΝ",AF244,0)</f>
        <v>14.875</v>
      </c>
      <c r="AJ244" s="16">
        <f>AH244+IF(R244="ΔΥΤΙΚΗΣ ΑΧΑΪΑΣ",4,0)+IF(T244="ΔΥΤΙΚΗΣ ΑΧΑΪΑΣ",10,0)+IF(AE244="ΔΥΤΙΚΗΣ ΑΧΑΪΑΣ",AD244,0)+IF(AG244="ΔΥΤΙΚΗΣ ΑΧΑΪΑΣ",AF244,0)</f>
        <v>10.875</v>
      </c>
      <c r="AK244" s="16">
        <f>AH244+IF(R244="ΑΙΓΙΑΛΕΙΑΣ",4,0)+IF(T244="ΑΙΓΙΑΛΕΙΑΣ",10,0)+IF(AE244="ΑΙΓΙΑΛΕΙΑΣ",AD244,0)+IF(AG244="ΑΙΓΙΑΛΕΙΑΣ",AF244,0)</f>
        <v>10.875</v>
      </c>
      <c r="AL244" s="16">
        <f>AH244+IF(R244="ΕΡΥΜΑΝΘΟΥ",4,0)+IF(T244="ΕΡΥΜΑΝΘΟΥ",10,0)+IF(AE244="ΕΡΥΜΑΝΘΟΥ",AD244,0)+IF(AG244="ΕΡΥΜΑΝΘΟΥ",AF244,0)</f>
        <v>10.875</v>
      </c>
      <c r="AM244" s="16">
        <f>AH244+IF(R244="ΚΑΛΑΒΡΥΤΩΝ",4,0)+IF(T244="ΚΑΛΑΒΡΥΤΩΝ",10,0)+IF(AE244="ΚΑΛΑΒΡΥΤΩΝ",AD244,0)+IF(AG244="ΚΑΛΑΒΡΥΤΩΝ",AF244,0)</f>
        <v>10.875</v>
      </c>
    </row>
    <row r="245" spans="1:39">
      <c r="A245" s="15">
        <v>244</v>
      </c>
      <c r="B245" s="9" t="s">
        <v>38</v>
      </c>
      <c r="C245" s="9">
        <v>618060</v>
      </c>
      <c r="D245" s="9" t="s">
        <v>382</v>
      </c>
      <c r="E245" s="9" t="s">
        <v>103</v>
      </c>
      <c r="F245" s="9" t="s">
        <v>110</v>
      </c>
      <c r="G245" s="9">
        <v>10</v>
      </c>
      <c r="H245" s="9">
        <v>7</v>
      </c>
      <c r="I245" s="9">
        <v>6</v>
      </c>
      <c r="J245" s="2">
        <f>G245</f>
        <v>10</v>
      </c>
      <c r="K245" s="2">
        <f>IF(I245&gt;14,H245+1,H245)</f>
        <v>7</v>
      </c>
      <c r="L245" s="2">
        <f>J245+K245/12</f>
        <v>10.583333333333334</v>
      </c>
      <c r="M245" s="2">
        <f>TRUNC((IF(L245&gt;20,(L245-20)*2+10+15,(IF(L245&gt;10,(L245-10)*1.5+10,L245*1)))),3)</f>
        <v>10.875</v>
      </c>
      <c r="N245" s="6">
        <v>10.875</v>
      </c>
      <c r="O245" s="9">
        <v>0</v>
      </c>
      <c r="P245" s="9">
        <v>0</v>
      </c>
      <c r="Q245" s="9">
        <v>4</v>
      </c>
      <c r="R245" s="9" t="s">
        <v>47</v>
      </c>
      <c r="S245" s="9">
        <v>0</v>
      </c>
      <c r="T245" s="9">
        <v>0</v>
      </c>
      <c r="U245" s="15"/>
      <c r="V245" s="15"/>
      <c r="W245" s="15"/>
      <c r="X245" s="15"/>
      <c r="Y245" s="15"/>
      <c r="Z245" s="10">
        <v>10.583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16">
        <f>N245+O245+P245+AA245+AB245+AC245</f>
        <v>10.875</v>
      </c>
      <c r="AI245" s="16">
        <f>AH245+IF(R245="ΠΑΤΡΕΩΝ",4,0)+IF(T245="ΠΑΤΡΕΩΝ",10,0)+IF(AE245="ΠΑΤΡΕΩΝ",AD245,0)+IF(AG245="ΠΑΤΡΕΩΝ",AF245,0)</f>
        <v>14.875</v>
      </c>
      <c r="AJ245" s="16">
        <f>AH245+IF(R245="ΔΥΤΙΚΗΣ ΑΧΑΪΑΣ",4,0)+IF(T245="ΔΥΤΙΚΗΣ ΑΧΑΪΑΣ",10,0)+IF(AE245="ΔΥΤΙΚΗΣ ΑΧΑΪΑΣ",AD245,0)+IF(AG245="ΔΥΤΙΚΗΣ ΑΧΑΪΑΣ",AF245,0)</f>
        <v>10.875</v>
      </c>
      <c r="AK245" s="16">
        <f>AH245+IF(R245="ΑΙΓΙΑΛΕΙΑΣ",4,0)+IF(T245="ΑΙΓΙΑΛΕΙΑΣ",10,0)+IF(AE245="ΑΙΓΙΑΛΕΙΑΣ",AD245,0)+IF(AG245="ΑΙΓΙΑΛΕΙΑΣ",AF245,0)</f>
        <v>10.875</v>
      </c>
      <c r="AL245" s="16">
        <f>AH245+IF(R245="ΕΡΥΜΑΝΘΟΥ",4,0)+IF(T245="ΕΡΥΜΑΝΘΟΥ",10,0)+IF(AE245="ΕΡΥΜΑΝΘΟΥ",AD245,0)+IF(AG245="ΕΡΥΜΑΝΘΟΥ",AF245,0)</f>
        <v>10.875</v>
      </c>
      <c r="AM245" s="16">
        <f>AH245+IF(R245="ΚΑΛΑΒΡΥΤΩΝ",4,0)+IF(T245="ΚΑΛΑΒΡΥΤΩΝ",10,0)+IF(AE245="ΚΑΛΑΒΡΥΤΩΝ",AD245,0)+IF(AG245="ΚΑΛΑΒΡΥΤΩΝ",AF245,0)</f>
        <v>10.875</v>
      </c>
    </row>
    <row r="246" spans="1:39">
      <c r="A246" s="15">
        <v>245</v>
      </c>
      <c r="B246" s="9" t="s">
        <v>38</v>
      </c>
      <c r="C246" s="9">
        <v>617903</v>
      </c>
      <c r="D246" s="9" t="s">
        <v>389</v>
      </c>
      <c r="E246" s="9" t="s">
        <v>133</v>
      </c>
      <c r="F246" s="9" t="s">
        <v>87</v>
      </c>
      <c r="G246" s="9">
        <v>10</v>
      </c>
      <c r="H246" s="9">
        <v>7</v>
      </c>
      <c r="I246" s="9">
        <v>8</v>
      </c>
      <c r="J246" s="2">
        <f>G246</f>
        <v>10</v>
      </c>
      <c r="K246" s="2">
        <f>IF(I246&gt;14,H246+1,H246)</f>
        <v>7</v>
      </c>
      <c r="L246" s="2">
        <f>J246+K246/12</f>
        <v>10.583333333333334</v>
      </c>
      <c r="M246" s="2">
        <f>TRUNC((IF(L246&gt;20,(L246-20)*2+10+15,(IF(L246&gt;10,(L246-10)*1.5+10,L246*1)))),3)</f>
        <v>10.875</v>
      </c>
      <c r="N246" s="6">
        <v>10.875</v>
      </c>
      <c r="O246" s="9">
        <v>0</v>
      </c>
      <c r="P246" s="9">
        <v>0</v>
      </c>
      <c r="Q246" s="9">
        <v>4</v>
      </c>
      <c r="R246" s="9" t="s">
        <v>47</v>
      </c>
      <c r="S246" s="9">
        <v>0</v>
      </c>
      <c r="T246" s="9">
        <v>0</v>
      </c>
      <c r="U246" s="15"/>
      <c r="V246" s="15"/>
      <c r="W246" s="15"/>
      <c r="X246" s="15"/>
      <c r="Y246" s="15"/>
      <c r="Z246" s="10">
        <v>10.583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16">
        <f>N246+O246+P246+AA246+AB246+AC246</f>
        <v>10.875</v>
      </c>
      <c r="AI246" s="16">
        <f>AH246+IF(R246="ΠΑΤΡΕΩΝ",4,0)+IF(T246="ΠΑΤΡΕΩΝ",10,0)+IF(AE246="ΠΑΤΡΕΩΝ",AD246,0)+IF(AG246="ΠΑΤΡΕΩΝ",AF246,0)</f>
        <v>14.875</v>
      </c>
      <c r="AJ246" s="16">
        <f>AH246+IF(R246="ΔΥΤΙΚΗΣ ΑΧΑΪΑΣ",4,0)+IF(T246="ΔΥΤΙΚΗΣ ΑΧΑΪΑΣ",10,0)+IF(AE246="ΔΥΤΙΚΗΣ ΑΧΑΪΑΣ",AD246,0)+IF(AG246="ΔΥΤΙΚΗΣ ΑΧΑΪΑΣ",AF246,0)</f>
        <v>10.875</v>
      </c>
      <c r="AK246" s="16">
        <f>AH246+IF(R246="ΑΙΓΙΑΛΕΙΑΣ",4,0)+IF(T246="ΑΙΓΙΑΛΕΙΑΣ",10,0)+IF(AE246="ΑΙΓΙΑΛΕΙΑΣ",AD246,0)+IF(AG246="ΑΙΓΙΑΛΕΙΑΣ",AF246,0)</f>
        <v>10.875</v>
      </c>
      <c r="AL246" s="16">
        <f>AH246+IF(R246="ΕΡΥΜΑΝΘΟΥ",4,0)+IF(T246="ΕΡΥΜΑΝΘΟΥ",10,0)+IF(AE246="ΕΡΥΜΑΝΘΟΥ",AD246,0)+IF(AG246="ΕΡΥΜΑΝΘΟΥ",AF246,0)</f>
        <v>10.875</v>
      </c>
      <c r="AM246" s="16">
        <f>AH246+IF(R246="ΚΑΛΑΒΡΥΤΩΝ",4,0)+IF(T246="ΚΑΛΑΒΡΥΤΩΝ",10,0)+IF(AE246="ΚΑΛΑΒΡΥΤΩΝ",AD246,0)+IF(AG246="ΚΑΛΑΒΡΥΤΩΝ",AF246,0)</f>
        <v>10.875</v>
      </c>
    </row>
    <row r="247" spans="1:39">
      <c r="A247" s="15">
        <v>246</v>
      </c>
      <c r="B247" s="9" t="s">
        <v>38</v>
      </c>
      <c r="C247" s="9">
        <v>618058</v>
      </c>
      <c r="D247" s="9" t="s">
        <v>402</v>
      </c>
      <c r="E247" s="9" t="s">
        <v>160</v>
      </c>
      <c r="F247" s="9" t="s">
        <v>175</v>
      </c>
      <c r="G247" s="9">
        <v>10</v>
      </c>
      <c r="H247" s="9">
        <v>7</v>
      </c>
      <c r="I247" s="9">
        <v>6</v>
      </c>
      <c r="J247" s="2">
        <f>G247</f>
        <v>10</v>
      </c>
      <c r="K247" s="2">
        <f>IF(I247&gt;14,H247+1,H247)</f>
        <v>7</v>
      </c>
      <c r="L247" s="2">
        <f>J247+K247/12</f>
        <v>10.583333333333334</v>
      </c>
      <c r="M247" s="2">
        <f>TRUNC((IF(L247&gt;20,(L247-20)*2+10+15,(IF(L247&gt;10,(L247-10)*1.5+10,L247*1)))),3)</f>
        <v>10.875</v>
      </c>
      <c r="N247" s="6">
        <v>10.875</v>
      </c>
      <c r="O247" s="9">
        <v>0</v>
      </c>
      <c r="P247" s="9">
        <v>0</v>
      </c>
      <c r="Q247" s="9">
        <v>4</v>
      </c>
      <c r="R247" s="9" t="s">
        <v>47</v>
      </c>
      <c r="S247" s="9">
        <v>0</v>
      </c>
      <c r="T247" s="9">
        <v>0</v>
      </c>
      <c r="U247" s="15"/>
      <c r="V247" s="15"/>
      <c r="W247" s="15"/>
      <c r="X247" s="15"/>
      <c r="Y247" s="15"/>
      <c r="Z247" s="10">
        <v>10.583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16">
        <f>N247+O247+P247+AA247+AB247+AC247</f>
        <v>10.875</v>
      </c>
      <c r="AI247" s="16">
        <f>AH247+IF(R247="ΠΑΤΡΕΩΝ",4,0)+IF(T247="ΠΑΤΡΕΩΝ",10,0)+IF(AE247="ΠΑΤΡΕΩΝ",AD247,0)+IF(AG247="ΠΑΤΡΕΩΝ",AF247,0)</f>
        <v>14.875</v>
      </c>
      <c r="AJ247" s="16">
        <f>AH247+IF(R247="ΔΥΤΙΚΗΣ ΑΧΑΪΑΣ",4,0)+IF(T247="ΔΥΤΙΚΗΣ ΑΧΑΪΑΣ",10,0)+IF(AE247="ΔΥΤΙΚΗΣ ΑΧΑΪΑΣ",AD247,0)+IF(AG247="ΔΥΤΙΚΗΣ ΑΧΑΪΑΣ",AF247,0)</f>
        <v>10.875</v>
      </c>
      <c r="AK247" s="16">
        <f>AH247+IF(R247="ΑΙΓΙΑΛΕΙΑΣ",4,0)+IF(T247="ΑΙΓΙΑΛΕΙΑΣ",10,0)+IF(AE247="ΑΙΓΙΑΛΕΙΑΣ",AD247,0)+IF(AG247="ΑΙΓΙΑΛΕΙΑΣ",AF247,0)</f>
        <v>10.875</v>
      </c>
      <c r="AL247" s="16">
        <f>AH247+IF(R247="ΕΡΥΜΑΝΘΟΥ",4,0)+IF(T247="ΕΡΥΜΑΝΘΟΥ",10,0)+IF(AE247="ΕΡΥΜΑΝΘΟΥ",AD247,0)+IF(AG247="ΕΡΥΜΑΝΘΟΥ",AF247,0)</f>
        <v>10.875</v>
      </c>
      <c r="AM247" s="16">
        <f>AH247+IF(R247="ΚΑΛΑΒΡΥΤΩΝ",4,0)+IF(T247="ΚΑΛΑΒΡΥΤΩΝ",10,0)+IF(AE247="ΚΑΛΑΒΡΥΤΩΝ",AD247,0)+IF(AG247="ΚΑΛΑΒΡΥΤΩΝ",AF247,0)</f>
        <v>10.875</v>
      </c>
    </row>
    <row r="248" spans="1:39">
      <c r="A248" s="15">
        <v>247</v>
      </c>
      <c r="B248" s="9" t="s">
        <v>38</v>
      </c>
      <c r="C248" s="9">
        <v>618220</v>
      </c>
      <c r="D248" s="9" t="s">
        <v>105</v>
      </c>
      <c r="E248" s="9" t="s">
        <v>106</v>
      </c>
      <c r="F248" s="9" t="s">
        <v>59</v>
      </c>
      <c r="G248" s="9">
        <v>10</v>
      </c>
      <c r="H248" s="9">
        <v>5</v>
      </c>
      <c r="I248" s="9">
        <v>20</v>
      </c>
      <c r="J248" s="2">
        <f>G248</f>
        <v>10</v>
      </c>
      <c r="K248" s="2">
        <f>IF(I248&gt;14,H248+1,H248)</f>
        <v>6</v>
      </c>
      <c r="L248" s="2">
        <f>J248+K248/12</f>
        <v>10.5</v>
      </c>
      <c r="M248" s="2">
        <f>TRUNC((IF(L248&gt;20,(L248-20)*2+10+15,(IF(L248&gt;10,(L248-10)*1.5+10,L248*1)))),3)</f>
        <v>10.75</v>
      </c>
      <c r="N248" s="6">
        <v>10.75</v>
      </c>
      <c r="O248" s="9">
        <v>0</v>
      </c>
      <c r="P248" s="9">
        <v>0</v>
      </c>
      <c r="Q248" s="9">
        <v>4</v>
      </c>
      <c r="R248" s="15" t="s">
        <v>67</v>
      </c>
      <c r="S248" s="9">
        <v>0</v>
      </c>
      <c r="T248" s="9">
        <v>0</v>
      </c>
      <c r="U248" s="15"/>
      <c r="V248" s="15"/>
      <c r="W248" s="15"/>
      <c r="X248" s="15"/>
      <c r="Y248" s="15"/>
      <c r="Z248" s="10">
        <v>10.5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16">
        <f>N248+O248+P248+AA248+AB248+AC248</f>
        <v>10.75</v>
      </c>
      <c r="AI248" s="16">
        <f>AH248+IF(R248="ΠΑΤΡΕΩΝ",4,0)+IF(T248="ΠΑΤΡΕΩΝ",10,0)+IF(AE248="ΠΑΤΡΕΩΝ",AD248,0)+IF(AG248="ΠΑΤΡΕΩΝ",AF248,0)</f>
        <v>10.75</v>
      </c>
      <c r="AJ248" s="16">
        <f>AH248+IF(R248="ΔΥΤΙΚΗΣ ΑΧΑΪΑΣ",4,0)+IF(T248="ΔΥΤΙΚΗΣ ΑΧΑΪΑΣ",10,0)+IF(AE248="ΔΥΤΙΚΗΣ ΑΧΑΪΑΣ",AD248,0)+IF(AG248="ΔΥΤΙΚΗΣ ΑΧΑΪΑΣ",AF248,0)</f>
        <v>10.75</v>
      </c>
      <c r="AK248" s="16">
        <f>AH248+IF(R248="ΑΙΓΙΑΛΕΙΑΣ",4,0)+IF(T248="ΑΙΓΙΑΛΕΙΑΣ",10,0)+IF(AE248="ΑΙΓΙΑΛΕΙΑΣ",AD248,0)+IF(AG248="ΑΙΓΙΑΛΕΙΑΣ",AF248,0)</f>
        <v>14.75</v>
      </c>
      <c r="AL248" s="16">
        <f>AH248+IF(R248="ΕΡΥΜΑΝΘΟΥ",4,0)+IF(T248="ΕΡΥΜΑΝΘΟΥ",10,0)+IF(AE248="ΕΡΥΜΑΝΘΟΥ",AD248,0)+IF(AG248="ΕΡΥΜΑΝΘΟΥ",AF248,0)</f>
        <v>10.75</v>
      </c>
      <c r="AM248" s="16">
        <f>AH248+IF(R248="ΚΑΛΑΒΡΥΤΩΝ",4,0)+IF(T248="ΚΑΛΑΒΡΥΤΩΝ",10,0)+IF(AE248="ΚΑΛΑΒΡΥΤΩΝ",AD248,0)+IF(AG248="ΚΑΛΑΒΡΥΤΩΝ",AF248,0)</f>
        <v>10.75</v>
      </c>
    </row>
    <row r="249" spans="1:39">
      <c r="A249" s="15">
        <v>248</v>
      </c>
      <c r="B249" s="9" t="s">
        <v>38</v>
      </c>
      <c r="C249" s="9">
        <v>618241</v>
      </c>
      <c r="D249" s="9" t="s">
        <v>390</v>
      </c>
      <c r="E249" s="9" t="s">
        <v>391</v>
      </c>
      <c r="F249" s="9" t="s">
        <v>53</v>
      </c>
      <c r="G249" s="9">
        <v>10</v>
      </c>
      <c r="H249" s="9">
        <v>5</v>
      </c>
      <c r="I249" s="9">
        <v>19</v>
      </c>
      <c r="J249" s="2">
        <f>G249</f>
        <v>10</v>
      </c>
      <c r="K249" s="2">
        <f>IF(I249&gt;14,H249+1,H249)</f>
        <v>6</v>
      </c>
      <c r="L249" s="2">
        <f>J249+K249/12</f>
        <v>10.5</v>
      </c>
      <c r="M249" s="2">
        <f>TRUNC((IF(L249&gt;20,(L249-20)*2+10+15,(IF(L249&gt;10,(L249-10)*1.5+10,L249*1)))),3)</f>
        <v>10.75</v>
      </c>
      <c r="N249" s="6">
        <v>10.75</v>
      </c>
      <c r="O249" s="9">
        <v>0</v>
      </c>
      <c r="P249" s="9">
        <v>0</v>
      </c>
      <c r="Q249" s="9">
        <v>4</v>
      </c>
      <c r="R249" s="9" t="s">
        <v>47</v>
      </c>
      <c r="S249" s="9">
        <v>0</v>
      </c>
      <c r="T249" s="9">
        <v>0</v>
      </c>
      <c r="U249" s="15"/>
      <c r="V249" s="15"/>
      <c r="W249" s="15"/>
      <c r="X249" s="15"/>
      <c r="Y249" s="15"/>
      <c r="Z249" s="10">
        <v>10.5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16">
        <f>N249+O249+P249+AA249+AB249+AC249</f>
        <v>10.75</v>
      </c>
      <c r="AI249" s="16">
        <f>AH249+IF(R249="ΠΑΤΡΕΩΝ",4,0)+IF(T249="ΠΑΤΡΕΩΝ",10,0)+IF(AE249="ΠΑΤΡΕΩΝ",AD249,0)+IF(AG249="ΠΑΤΡΕΩΝ",AF249,0)</f>
        <v>14.75</v>
      </c>
      <c r="AJ249" s="16">
        <f>AH249+IF(R249="ΔΥΤΙΚΗΣ ΑΧΑΪΑΣ",4,0)+IF(T249="ΔΥΤΙΚΗΣ ΑΧΑΪΑΣ",10,0)+IF(AE249="ΔΥΤΙΚΗΣ ΑΧΑΪΑΣ",AD249,0)+IF(AG249="ΔΥΤΙΚΗΣ ΑΧΑΪΑΣ",AF249,0)</f>
        <v>10.75</v>
      </c>
      <c r="AK249" s="16">
        <f>AH249+IF(R249="ΑΙΓΙΑΛΕΙΑΣ",4,0)+IF(T249="ΑΙΓΙΑΛΕΙΑΣ",10,0)+IF(AE249="ΑΙΓΙΑΛΕΙΑΣ",AD249,0)+IF(AG249="ΑΙΓΙΑΛΕΙΑΣ",AF249,0)</f>
        <v>10.75</v>
      </c>
      <c r="AL249" s="16">
        <f>AH249+IF(R249="ΕΡΥΜΑΝΘΟΥ",4,0)+IF(T249="ΕΡΥΜΑΝΘΟΥ",10,0)+IF(AE249="ΕΡΥΜΑΝΘΟΥ",AD249,0)+IF(AG249="ΕΡΥΜΑΝΘΟΥ",AF249,0)</f>
        <v>10.75</v>
      </c>
      <c r="AM249" s="16">
        <f>AH249+IF(R249="ΚΑΛΑΒΡΥΤΩΝ",4,0)+IF(T249="ΚΑΛΑΒΡΥΤΩΝ",10,0)+IF(AE249="ΚΑΛΑΒΡΥΤΩΝ",AD249,0)+IF(AG249="ΚΑΛΑΒΡΥΤΩΝ",AF249,0)</f>
        <v>10.75</v>
      </c>
    </row>
    <row r="250" spans="1:39">
      <c r="A250" s="15">
        <v>249</v>
      </c>
      <c r="B250" s="5" t="s">
        <v>38</v>
      </c>
      <c r="C250" s="5">
        <v>618344</v>
      </c>
      <c r="D250" s="5" t="s">
        <v>118</v>
      </c>
      <c r="E250" s="5" t="s">
        <v>49</v>
      </c>
      <c r="F250" s="5" t="s">
        <v>87</v>
      </c>
      <c r="G250" s="5">
        <v>10</v>
      </c>
      <c r="H250" s="5">
        <v>4</v>
      </c>
      <c r="I250" s="5">
        <v>25</v>
      </c>
      <c r="J250" s="2">
        <f>G250</f>
        <v>10</v>
      </c>
      <c r="K250" s="2">
        <f>IF(I250&gt;14,H250+1,H250)</f>
        <v>5</v>
      </c>
      <c r="L250" s="2">
        <f>J250+K250/12</f>
        <v>10.416666666666666</v>
      </c>
      <c r="M250" s="2">
        <f>TRUNC((IF(L250&gt;20,(L250-20)*2+10+15,(IF(L250&gt;10,(L250-10)*1.5+10,L250*1)))),3)</f>
        <v>10.625</v>
      </c>
      <c r="N250" s="6">
        <v>10.625</v>
      </c>
      <c r="O250" s="5">
        <v>0</v>
      </c>
      <c r="P250" s="5">
        <v>0</v>
      </c>
      <c r="Q250" s="5">
        <v>0</v>
      </c>
      <c r="R250" s="9">
        <v>0</v>
      </c>
      <c r="S250" s="5">
        <v>0</v>
      </c>
      <c r="T250" s="5">
        <v>0</v>
      </c>
      <c r="U250" s="15"/>
      <c r="V250" s="15"/>
      <c r="W250" s="15"/>
      <c r="X250" s="15"/>
      <c r="Y250" s="15"/>
      <c r="Z250" s="7">
        <v>10.416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6">
        <f>N250+O250+P250+AA250+AB250+AC250</f>
        <v>10.625</v>
      </c>
      <c r="AI250" s="16">
        <f>AH250+IF(R250="ΠΑΤΡΕΩΝ",4,0)+IF(T250="ΠΑΤΡΕΩΝ",10,0)+IF(AE250="ΠΑΤΡΕΩΝ",AD250,0)+IF(AG250="ΠΑΤΡΕΩΝ",AF250,0)</f>
        <v>10.625</v>
      </c>
      <c r="AJ250" s="16">
        <f>AH250+IF(R250="ΔΥΤΙΚΗΣ ΑΧΑΪΑΣ",4,0)+IF(T250="ΔΥΤΙΚΗΣ ΑΧΑΪΑΣ",10,0)+IF(AE250="ΔΥΤΙΚΗΣ ΑΧΑΪΑΣ",AD250,0)+IF(AG250="ΔΥΤΙΚΗΣ ΑΧΑΪΑΣ",AF250,0)</f>
        <v>10.625</v>
      </c>
      <c r="AK250" s="16">
        <f>AH250+IF(R250="ΑΙΓΙΑΛΕΙΑΣ",4,0)+IF(T250="ΑΙΓΙΑΛΕΙΑΣ",10,0)+IF(AE250="ΑΙΓΙΑΛΕΙΑΣ",AD250,0)+IF(AG250="ΑΙΓΙΑΛΕΙΑΣ",AF250,0)</f>
        <v>10.625</v>
      </c>
      <c r="AL250" s="16">
        <f>AH250+IF(R250="ΕΡΥΜΑΝΘΟΥ",4,0)+IF(T250="ΕΡΥΜΑΝΘΟΥ",10,0)+IF(AE250="ΕΡΥΜΑΝΘΟΥ",AD250,0)+IF(AG250="ΕΡΥΜΑΝΘΟΥ",AF250,0)</f>
        <v>10.625</v>
      </c>
      <c r="AM250" s="16">
        <f>AH250+IF(R250="ΚΑΛΑΒΡΥΤΩΝ",4,0)+IF(T250="ΚΑΛΑΒΡΥΤΩΝ",10,0)+IF(AE250="ΚΑΛΑΒΡΥΤΩΝ",AD250,0)+IF(AG250="ΚΑΛΑΒΡΥΤΩΝ",AF250,0)</f>
        <v>10.625</v>
      </c>
    </row>
    <row r="251" spans="1:39">
      <c r="A251" s="15">
        <v>250</v>
      </c>
      <c r="B251" s="9" t="s">
        <v>38</v>
      </c>
      <c r="C251" s="9">
        <v>613906</v>
      </c>
      <c r="D251" s="9" t="s">
        <v>148</v>
      </c>
      <c r="E251" s="9" t="s">
        <v>55</v>
      </c>
      <c r="F251" s="9" t="s">
        <v>87</v>
      </c>
      <c r="G251" s="9">
        <v>10</v>
      </c>
      <c r="H251" s="9">
        <v>0</v>
      </c>
      <c r="I251" s="9">
        <v>16</v>
      </c>
      <c r="J251" s="2">
        <f>G251</f>
        <v>10</v>
      </c>
      <c r="K251" s="2">
        <f>IF(I251&gt;14,H251+1,H251)</f>
        <v>1</v>
      </c>
      <c r="L251" s="2">
        <f>J251+K251/12</f>
        <v>10.083333333333334</v>
      </c>
      <c r="M251" s="2">
        <f>TRUNC((IF(L251&gt;20,(L251-20)*2+10+15,(IF(L251&gt;10,(L251-10)*1.5+10,L251*1)))),3)</f>
        <v>10.125</v>
      </c>
      <c r="N251" s="6">
        <v>10.125</v>
      </c>
      <c r="O251" s="9">
        <v>0</v>
      </c>
      <c r="P251" s="9">
        <v>0</v>
      </c>
      <c r="Q251" s="9">
        <v>4</v>
      </c>
      <c r="R251" s="9" t="s">
        <v>47</v>
      </c>
      <c r="S251" s="9">
        <v>0</v>
      </c>
      <c r="T251" s="9">
        <v>0</v>
      </c>
      <c r="U251" s="15"/>
      <c r="V251" s="15"/>
      <c r="W251" s="15"/>
      <c r="X251" s="15"/>
      <c r="Y251" s="15"/>
      <c r="Z251" s="10">
        <v>10.083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16">
        <f>N251+O251+P251+AA251+AB251+AC251</f>
        <v>10.125</v>
      </c>
      <c r="AI251" s="16">
        <f>AH251+IF(R251="ΠΑΤΡΕΩΝ",4,0)+IF(T251="ΠΑΤΡΕΩΝ",10,0)+IF(AE251="ΠΑΤΡΕΩΝ",AD251,0)+IF(AG251="ΠΑΤΡΕΩΝ",AF251,0)</f>
        <v>14.125</v>
      </c>
      <c r="AJ251" s="16">
        <f>AH251+IF(R251="ΔΥΤΙΚΗΣ ΑΧΑΪΑΣ",4,0)+IF(T251="ΔΥΤΙΚΗΣ ΑΧΑΪΑΣ",10,0)+IF(AE251="ΔΥΤΙΚΗΣ ΑΧΑΪΑΣ",AD251,0)+IF(AG251="ΔΥΤΙΚΗΣ ΑΧΑΪΑΣ",AF251,0)</f>
        <v>10.125</v>
      </c>
      <c r="AK251" s="16">
        <f>AH251+IF(R251="ΑΙΓΙΑΛΕΙΑΣ",4,0)+IF(T251="ΑΙΓΙΑΛΕΙΑΣ",10,0)+IF(AE251="ΑΙΓΙΑΛΕΙΑΣ",AD251,0)+IF(AG251="ΑΙΓΙΑΛΕΙΑΣ",AF251,0)</f>
        <v>10.125</v>
      </c>
      <c r="AL251" s="16">
        <f>AH251+IF(R251="ΕΡΥΜΑΝΘΟΥ",4,0)+IF(T251="ΕΡΥΜΑΝΘΟΥ",10,0)+IF(AE251="ΕΡΥΜΑΝΘΟΥ",AD251,0)+IF(AG251="ΕΡΥΜΑΝΘΟΥ",AF251,0)</f>
        <v>10.125</v>
      </c>
      <c r="AM251" s="16">
        <f>AH251+IF(R251="ΚΑΛΑΒΡΥΤΩΝ",4,0)+IF(T251="ΚΑΛΑΒΡΥΤΩΝ",10,0)+IF(AE251="ΚΑΛΑΒΡΥΤΩΝ",AD251,0)+IF(AG251="ΚΑΛΑΒΡΥΤΩΝ",AF251,0)</f>
        <v>10.125</v>
      </c>
    </row>
    <row r="252" spans="1:39">
      <c r="A252" s="15">
        <v>251</v>
      </c>
      <c r="B252" s="9" t="s">
        <v>38</v>
      </c>
      <c r="C252" s="9">
        <v>617748</v>
      </c>
      <c r="D252" s="9" t="s">
        <v>410</v>
      </c>
      <c r="E252" s="9" t="s">
        <v>219</v>
      </c>
      <c r="F252" s="9" t="s">
        <v>53</v>
      </c>
      <c r="G252" s="9">
        <v>9</v>
      </c>
      <c r="H252" s="9">
        <v>8</v>
      </c>
      <c r="I252" s="9">
        <v>4</v>
      </c>
      <c r="J252" s="2">
        <f>G252</f>
        <v>9</v>
      </c>
      <c r="K252" s="2">
        <f>IF(I252&gt;14,H252+1,H252)</f>
        <v>8</v>
      </c>
      <c r="L252" s="2">
        <f>J252+K252/12</f>
        <v>9.6666666666666661</v>
      </c>
      <c r="M252" s="2">
        <f>TRUNC((IF(L252&gt;20,(L252-20)*2+10+15,(IF(L252&gt;10,(L252-10)*1.5+10,L252*1)))),3)</f>
        <v>9.6660000000000004</v>
      </c>
      <c r="N252" s="6">
        <v>9.6660000000000004</v>
      </c>
      <c r="O252" s="9">
        <v>0</v>
      </c>
      <c r="P252" s="9">
        <v>0</v>
      </c>
      <c r="Q252" s="9">
        <v>4</v>
      </c>
      <c r="R252" s="9" t="s">
        <v>47</v>
      </c>
      <c r="S252" s="9">
        <v>0</v>
      </c>
      <c r="T252" s="9">
        <v>0</v>
      </c>
      <c r="U252" s="15"/>
      <c r="V252" s="15"/>
      <c r="W252" s="15"/>
      <c r="X252" s="15"/>
      <c r="Y252" s="15"/>
      <c r="Z252" s="10">
        <v>9.6660000000000004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16">
        <f>N252+O252+P252+AA252+AB252+AC252</f>
        <v>9.6660000000000004</v>
      </c>
      <c r="AI252" s="16">
        <f>AH252+IF(R252="ΠΑΤΡΕΩΝ",4,0)+IF(T252="ΠΑΤΡΕΩΝ",10,0)+IF(AE252="ΠΑΤΡΕΩΝ",AD252,0)+IF(AG252="ΠΑΤΡΕΩΝ",AF252,0)</f>
        <v>13.666</v>
      </c>
      <c r="AJ252" s="16">
        <f>AH252+IF(R252="ΔΥΤΙΚΗΣ ΑΧΑΪΑΣ",4,0)+IF(T252="ΔΥΤΙΚΗΣ ΑΧΑΪΑΣ",10,0)+IF(AE252="ΔΥΤΙΚΗΣ ΑΧΑΪΑΣ",AD252,0)+IF(AG252="ΔΥΤΙΚΗΣ ΑΧΑΪΑΣ",AF252,0)</f>
        <v>9.6660000000000004</v>
      </c>
      <c r="AK252" s="16">
        <f>AH252+IF(R252="ΑΙΓΙΑΛΕΙΑΣ",4,0)+IF(T252="ΑΙΓΙΑΛΕΙΑΣ",10,0)+IF(AE252="ΑΙΓΙΑΛΕΙΑΣ",AD252,0)+IF(AG252="ΑΙΓΙΑΛΕΙΑΣ",AF252,0)</f>
        <v>9.6660000000000004</v>
      </c>
      <c r="AL252" s="16">
        <f>AH252+IF(R252="ΕΡΥΜΑΝΘΟΥ",4,0)+IF(T252="ΕΡΥΜΑΝΘΟΥ",10,0)+IF(AE252="ΕΡΥΜΑΝΘΟΥ",AD252,0)+IF(AG252="ΕΡΥΜΑΝΘΟΥ",AF252,0)</f>
        <v>9.6660000000000004</v>
      </c>
      <c r="AM252" s="16">
        <f>AH252+IF(R252="ΚΑΛΑΒΡΥΤΩΝ",4,0)+IF(T252="ΚΑΛΑΒΡΥΤΩΝ",10,0)+IF(AE252="ΚΑΛΑΒΡΥΤΩΝ",AD252,0)+IF(AG252="ΚΑΛΑΒΡΥΤΩΝ",AF252,0)</f>
        <v>9.6660000000000004</v>
      </c>
    </row>
    <row r="253" spans="1:39">
      <c r="A253" s="15">
        <v>252</v>
      </c>
      <c r="B253" s="5" t="s">
        <v>38</v>
      </c>
      <c r="C253" s="5">
        <v>621833</v>
      </c>
      <c r="D253" s="5" t="s">
        <v>140</v>
      </c>
      <c r="E253" s="5" t="s">
        <v>141</v>
      </c>
      <c r="F253" s="5" t="s">
        <v>142</v>
      </c>
      <c r="G253" s="5">
        <v>9</v>
      </c>
      <c r="H253" s="5">
        <v>6</v>
      </c>
      <c r="I253" s="5">
        <v>23</v>
      </c>
      <c r="J253" s="2">
        <f>G253</f>
        <v>9</v>
      </c>
      <c r="K253" s="2">
        <f>IF(I253&gt;14,H253+1,H253)</f>
        <v>7</v>
      </c>
      <c r="L253" s="2">
        <f>J253+K253/12</f>
        <v>9.5833333333333339</v>
      </c>
      <c r="M253" s="2">
        <f>TRUNC((IF(L253&gt;20,(L253-20)*2+10+15,(IF(L253&gt;10,(L253-10)*1.5+10,L253*1)))),3)</f>
        <v>9.5830000000000002</v>
      </c>
      <c r="N253" s="6">
        <v>9.5830000000000002</v>
      </c>
      <c r="O253" s="5">
        <v>0</v>
      </c>
      <c r="P253" s="5">
        <v>0</v>
      </c>
      <c r="Q253" s="5">
        <v>4</v>
      </c>
      <c r="R253" s="9" t="s">
        <v>47</v>
      </c>
      <c r="S253" s="5">
        <v>0</v>
      </c>
      <c r="T253" s="5">
        <v>0</v>
      </c>
      <c r="U253" s="15"/>
      <c r="V253" s="15"/>
      <c r="W253" s="15"/>
      <c r="X253" s="15"/>
      <c r="Y253" s="15"/>
      <c r="Z253" s="7">
        <v>9.5830000000000002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16">
        <f>N253+O253+P253+AA253+AB253+AC253</f>
        <v>9.5830000000000002</v>
      </c>
      <c r="AI253" s="16">
        <f>AH253+IF(R253="ΠΑΤΡΕΩΝ",4,0)+IF(T253="ΠΑΤΡΕΩΝ",10,0)+IF(AE253="ΠΑΤΡΕΩΝ",AD253,0)+IF(AG253="ΠΑΤΡΕΩΝ",AF253,0)</f>
        <v>13.583</v>
      </c>
      <c r="AJ253" s="16">
        <f>AH253+IF(R253="ΔΥΤΙΚΗΣ ΑΧΑΪΑΣ",4,0)+IF(T253="ΔΥΤΙΚΗΣ ΑΧΑΪΑΣ",10,0)+IF(AE253="ΔΥΤΙΚΗΣ ΑΧΑΪΑΣ",AD253,0)+IF(AG253="ΔΥΤΙΚΗΣ ΑΧΑΪΑΣ",AF253,0)</f>
        <v>9.5830000000000002</v>
      </c>
      <c r="AK253" s="16">
        <f>AH253+IF(R253="ΑΙΓΙΑΛΕΙΑΣ",4,0)+IF(T253="ΑΙΓΙΑΛΕΙΑΣ",10,0)+IF(AE253="ΑΙΓΙΑΛΕΙΑΣ",AD253,0)+IF(AG253="ΑΙΓΙΑΛΕΙΑΣ",AF253,0)</f>
        <v>9.5830000000000002</v>
      </c>
      <c r="AL253" s="16">
        <f>AH253+IF(R253="ΕΡΥΜΑΝΘΟΥ",4,0)+IF(T253="ΕΡΥΜΑΝΘΟΥ",10,0)+IF(AE253="ΕΡΥΜΑΝΘΟΥ",AD253,0)+IF(AG253="ΕΡΥΜΑΝΘΟΥ",AF253,0)</f>
        <v>9.5830000000000002</v>
      </c>
      <c r="AM253" s="16">
        <f>AH253+IF(R253="ΚΑΛΑΒΡΥΤΩΝ",4,0)+IF(T253="ΚΑΛΑΒΡΥΤΩΝ",10,0)+IF(AE253="ΚΑΛΑΒΡΥΤΩΝ",AD253,0)+IF(AG253="ΚΑΛΑΒΡΥΤΩΝ",AF253,0)</f>
        <v>9.5830000000000002</v>
      </c>
    </row>
    <row r="254" spans="1:39">
      <c r="A254" s="15">
        <v>253</v>
      </c>
      <c r="B254" s="5" t="s">
        <v>38</v>
      </c>
      <c r="C254" s="5">
        <v>620784</v>
      </c>
      <c r="D254" s="5" t="s">
        <v>170</v>
      </c>
      <c r="E254" s="5" t="s">
        <v>40</v>
      </c>
      <c r="F254" s="5" t="s">
        <v>53</v>
      </c>
      <c r="G254" s="5">
        <v>9</v>
      </c>
      <c r="H254" s="5">
        <v>6</v>
      </c>
      <c r="I254" s="5">
        <v>23</v>
      </c>
      <c r="J254" s="2">
        <f>G254</f>
        <v>9</v>
      </c>
      <c r="K254" s="2">
        <f>IF(I254&gt;14,H254+1,H254)</f>
        <v>7</v>
      </c>
      <c r="L254" s="2">
        <f>J254+K254/12</f>
        <v>9.5833333333333339</v>
      </c>
      <c r="M254" s="2">
        <f>TRUNC((IF(L254&gt;20,(L254-20)*2+10+15,(IF(L254&gt;10,(L254-10)*1.5+10,L254*1)))),3)</f>
        <v>9.5830000000000002</v>
      </c>
      <c r="N254" s="6">
        <v>9.5830000000000002</v>
      </c>
      <c r="O254" s="5">
        <v>0</v>
      </c>
      <c r="P254" s="5">
        <v>0</v>
      </c>
      <c r="Q254" s="5">
        <v>4</v>
      </c>
      <c r="R254" s="9" t="s">
        <v>47</v>
      </c>
      <c r="S254" s="5">
        <v>0</v>
      </c>
      <c r="T254" s="5">
        <v>0</v>
      </c>
      <c r="U254" s="15"/>
      <c r="V254" s="15"/>
      <c r="W254" s="15"/>
      <c r="X254" s="15"/>
      <c r="Y254" s="15"/>
      <c r="Z254" s="7">
        <v>9.5830000000000002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16">
        <f>N254+O254+P254+AA254+AB254+AC254</f>
        <v>9.5830000000000002</v>
      </c>
      <c r="AI254" s="16">
        <f>AH254+IF(R254="ΠΑΤΡΕΩΝ",4,0)+IF(T254="ΠΑΤΡΕΩΝ",10,0)+IF(AE254="ΠΑΤΡΕΩΝ",AD254,0)+IF(AG254="ΠΑΤΡΕΩΝ",AF254,0)</f>
        <v>13.583</v>
      </c>
      <c r="AJ254" s="16">
        <f>AH254+IF(R254="ΔΥΤΙΚΗΣ ΑΧΑΪΑΣ",4,0)+IF(T254="ΔΥΤΙΚΗΣ ΑΧΑΪΑΣ",10,0)+IF(AE254="ΔΥΤΙΚΗΣ ΑΧΑΪΑΣ",AD254,0)+IF(AG254="ΔΥΤΙΚΗΣ ΑΧΑΪΑΣ",AF254,0)</f>
        <v>9.5830000000000002</v>
      </c>
      <c r="AK254" s="16">
        <f>AH254+IF(R254="ΑΙΓΙΑΛΕΙΑΣ",4,0)+IF(T254="ΑΙΓΙΑΛΕΙΑΣ",10,0)+IF(AE254="ΑΙΓΙΑΛΕΙΑΣ",AD254,0)+IF(AG254="ΑΙΓΙΑΛΕΙΑΣ",AF254,0)</f>
        <v>9.5830000000000002</v>
      </c>
      <c r="AL254" s="16">
        <f>AH254+IF(R254="ΕΡΥΜΑΝΘΟΥ",4,0)+IF(T254="ΕΡΥΜΑΝΘΟΥ",10,0)+IF(AE254="ΕΡΥΜΑΝΘΟΥ",AD254,0)+IF(AG254="ΕΡΥΜΑΝΘΟΥ",AF254,0)</f>
        <v>9.5830000000000002</v>
      </c>
      <c r="AM254" s="16">
        <f>AH254+IF(R254="ΚΑΛΑΒΡΥΤΩΝ",4,0)+IF(T254="ΚΑΛΑΒΡΥΤΩΝ",10,0)+IF(AE254="ΚΑΛΑΒΡΥΤΩΝ",AD254,0)+IF(AG254="ΚΑΛΑΒΡΥΤΩΝ",AF254,0)</f>
        <v>9.5830000000000002</v>
      </c>
    </row>
    <row r="255" spans="1:39">
      <c r="A255" s="15">
        <v>254</v>
      </c>
      <c r="B255" s="9" t="s">
        <v>38</v>
      </c>
      <c r="C255" s="9">
        <v>621827</v>
      </c>
      <c r="D255" s="9" t="s">
        <v>372</v>
      </c>
      <c r="E255" s="9" t="s">
        <v>49</v>
      </c>
      <c r="F255" s="9" t="s">
        <v>81</v>
      </c>
      <c r="G255" s="9">
        <v>9</v>
      </c>
      <c r="H255" s="9">
        <v>6</v>
      </c>
      <c r="I255" s="9">
        <v>23</v>
      </c>
      <c r="J255" s="2">
        <f>G255</f>
        <v>9</v>
      </c>
      <c r="K255" s="2">
        <f>IF(I255&gt;14,H255+1,H255)</f>
        <v>7</v>
      </c>
      <c r="L255" s="2">
        <f>J255+K255/12</f>
        <v>9.5833333333333339</v>
      </c>
      <c r="M255" s="2">
        <f>TRUNC((IF(L255&gt;20,(L255-20)*2+10+15,(IF(L255&gt;10,(L255-10)*1.5+10,L255*1)))),3)</f>
        <v>9.5830000000000002</v>
      </c>
      <c r="N255" s="6">
        <v>9.5830000000000002</v>
      </c>
      <c r="O255" s="9">
        <v>0</v>
      </c>
      <c r="P255" s="9">
        <v>0</v>
      </c>
      <c r="Q255" s="9">
        <v>4</v>
      </c>
      <c r="R255" s="9" t="s">
        <v>47</v>
      </c>
      <c r="S255" s="9">
        <v>0</v>
      </c>
      <c r="T255" s="9">
        <v>0</v>
      </c>
      <c r="U255" s="15"/>
      <c r="V255" s="15"/>
      <c r="W255" s="15"/>
      <c r="X255" s="15"/>
      <c r="Y255" s="15"/>
      <c r="Z255" s="10">
        <v>9.5830000000000002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16">
        <f>N255+O255+P255+AA255+AB255+AC255</f>
        <v>9.5830000000000002</v>
      </c>
      <c r="AI255" s="16">
        <f>AH255+IF(R255="ΠΑΤΡΕΩΝ",4,0)+IF(T255="ΠΑΤΡΕΩΝ",10,0)+IF(AE255="ΠΑΤΡΕΩΝ",AD255,0)+IF(AG255="ΠΑΤΡΕΩΝ",AF255,0)</f>
        <v>13.583</v>
      </c>
      <c r="AJ255" s="16">
        <f>AH255+IF(R255="ΔΥΤΙΚΗΣ ΑΧΑΪΑΣ",4,0)+IF(T255="ΔΥΤΙΚΗΣ ΑΧΑΪΑΣ",10,0)+IF(AE255="ΔΥΤΙΚΗΣ ΑΧΑΪΑΣ",AD255,0)+IF(AG255="ΔΥΤΙΚΗΣ ΑΧΑΪΑΣ",AF255,0)</f>
        <v>9.5830000000000002</v>
      </c>
      <c r="AK255" s="16">
        <f>AH255+IF(R255="ΑΙΓΙΑΛΕΙΑΣ",4,0)+IF(T255="ΑΙΓΙΑΛΕΙΑΣ",10,0)+IF(AE255="ΑΙΓΙΑΛΕΙΑΣ",AD255,0)+IF(AG255="ΑΙΓΙΑΛΕΙΑΣ",AF255,0)</f>
        <v>9.5830000000000002</v>
      </c>
      <c r="AL255" s="16">
        <f>AH255+IF(R255="ΕΡΥΜΑΝΘΟΥ",4,0)+IF(T255="ΕΡΥΜΑΝΘΟΥ",10,0)+IF(AE255="ΕΡΥΜΑΝΘΟΥ",AD255,0)+IF(AG255="ΕΡΥΜΑΝΘΟΥ",AF255,0)</f>
        <v>9.5830000000000002</v>
      </c>
      <c r="AM255" s="16">
        <f>AH255+IF(R255="ΚΑΛΑΒΡΥΤΩΝ",4,0)+IF(T255="ΚΑΛΑΒΡΥΤΩΝ",10,0)+IF(AE255="ΚΑΛΑΒΡΥΤΩΝ",AD255,0)+IF(AG255="ΚΑΛΑΒΡΥΤΩΝ",AF255,0)</f>
        <v>9.5830000000000002</v>
      </c>
    </row>
    <row r="256" spans="1:39">
      <c r="A256" s="15">
        <v>255</v>
      </c>
      <c r="B256" s="5" t="s">
        <v>38</v>
      </c>
      <c r="C256" s="5">
        <v>620792</v>
      </c>
      <c r="D256" s="5" t="s">
        <v>407</v>
      </c>
      <c r="E256" s="5" t="s">
        <v>171</v>
      </c>
      <c r="F256" s="5" t="s">
        <v>59</v>
      </c>
      <c r="G256" s="5">
        <v>9</v>
      </c>
      <c r="H256" s="5">
        <v>6</v>
      </c>
      <c r="I256" s="5">
        <v>23</v>
      </c>
      <c r="J256" s="2">
        <f>G256</f>
        <v>9</v>
      </c>
      <c r="K256" s="2">
        <f>IF(I256&gt;14,H256+1,H256)</f>
        <v>7</v>
      </c>
      <c r="L256" s="2">
        <f>J256+K256/12</f>
        <v>9.5833333333333339</v>
      </c>
      <c r="M256" s="2">
        <f>TRUNC((IF(L256&gt;20,(L256-20)*2+10+15,(IF(L256&gt;10,(L256-10)*1.5+10,L256*1)))),3)</f>
        <v>9.5830000000000002</v>
      </c>
      <c r="N256" s="6">
        <v>9.5830000000000002</v>
      </c>
      <c r="O256" s="5">
        <v>0</v>
      </c>
      <c r="P256" s="5">
        <v>0</v>
      </c>
      <c r="Q256" s="5">
        <v>4</v>
      </c>
      <c r="R256" s="9" t="s">
        <v>47</v>
      </c>
      <c r="S256" s="5">
        <v>0</v>
      </c>
      <c r="T256" s="5">
        <v>0</v>
      </c>
      <c r="U256" s="15"/>
      <c r="V256" s="15"/>
      <c r="W256" s="15"/>
      <c r="X256" s="15"/>
      <c r="Y256" s="15"/>
      <c r="Z256" s="7">
        <v>9.5830000000000002</v>
      </c>
      <c r="AA256" s="5">
        <v>0</v>
      </c>
      <c r="AB256" s="5">
        <v>0</v>
      </c>
      <c r="AC256" s="5">
        <v>0</v>
      </c>
      <c r="AD256" s="5">
        <v>0</v>
      </c>
      <c r="AE256" s="9">
        <v>0</v>
      </c>
      <c r="AF256" s="5">
        <v>0</v>
      </c>
      <c r="AG256" s="5">
        <v>0</v>
      </c>
      <c r="AH256" s="16">
        <f>N256+O256+P256+AA256+AB256+AC256</f>
        <v>9.5830000000000002</v>
      </c>
      <c r="AI256" s="16">
        <f>AH256+IF(R256="ΠΑΤΡΕΩΝ",4,0)+IF(T256="ΠΑΤΡΕΩΝ",10,0)+IF(AE256="ΠΑΤΡΕΩΝ",AD256,0)+IF(AG256="ΠΑΤΡΕΩΝ",AF256,0)</f>
        <v>13.583</v>
      </c>
      <c r="AJ256" s="16">
        <f>AH256+IF(R256="ΔΥΤΙΚΗΣ ΑΧΑΪΑΣ",4,0)+IF(T256="ΔΥΤΙΚΗΣ ΑΧΑΪΑΣ",10,0)+IF(AE256="ΔΥΤΙΚΗΣ ΑΧΑΪΑΣ",AD256,0)+IF(AG256="ΔΥΤΙΚΗΣ ΑΧΑΪΑΣ",AF256,0)</f>
        <v>9.5830000000000002</v>
      </c>
      <c r="AK256" s="16">
        <f>AH256+IF(R256="ΑΙΓΙΑΛΕΙΑΣ",4,0)+IF(T256="ΑΙΓΙΑΛΕΙΑΣ",10,0)+IF(AE256="ΑΙΓΙΑΛΕΙΑΣ",AD256,0)+IF(AG256="ΑΙΓΙΑΛΕΙΑΣ",AF256,0)</f>
        <v>9.5830000000000002</v>
      </c>
      <c r="AL256" s="16">
        <f>AH256+IF(R256="ΕΡΥΜΑΝΘΟΥ",4,0)+IF(T256="ΕΡΥΜΑΝΘΟΥ",10,0)+IF(AE256="ΕΡΥΜΑΝΘΟΥ",AD256,0)+IF(AG256="ΕΡΥΜΑΝΘΟΥ",AF256,0)</f>
        <v>9.5830000000000002</v>
      </c>
      <c r="AM256" s="16">
        <f>AH256+IF(R256="ΚΑΛΑΒΡΥΤΩΝ",4,0)+IF(T256="ΚΑΛΑΒΡΥΤΩΝ",10,0)+IF(AE256="ΚΑΛΑΒΡΥΤΩΝ",AD256,0)+IF(AG256="ΚΑΛΑΒΡΥΤΩΝ",AF256,0)</f>
        <v>9.5830000000000002</v>
      </c>
    </row>
    <row r="257" spans="1:39">
      <c r="A257" s="15">
        <v>256</v>
      </c>
      <c r="B257" s="9" t="s">
        <v>38</v>
      </c>
      <c r="C257" s="9">
        <v>621846</v>
      </c>
      <c r="D257" s="9" t="s">
        <v>439</v>
      </c>
      <c r="E257" s="9" t="s">
        <v>440</v>
      </c>
      <c r="F257" s="9" t="s">
        <v>110</v>
      </c>
      <c r="G257" s="9">
        <v>9</v>
      </c>
      <c r="H257" s="9">
        <v>6</v>
      </c>
      <c r="I257" s="9">
        <v>22</v>
      </c>
      <c r="J257" s="2">
        <f>G257</f>
        <v>9</v>
      </c>
      <c r="K257" s="2">
        <f>IF(I257&gt;14,H257+1,H257)</f>
        <v>7</v>
      </c>
      <c r="L257" s="2">
        <f>J257+K257/12</f>
        <v>9.5833333333333339</v>
      </c>
      <c r="M257" s="2">
        <f>TRUNC((IF(L257&gt;20,(L257-20)*2+10+15,(IF(L257&gt;10,(L257-10)*1.5+10,L257*1)))),3)</f>
        <v>9.5830000000000002</v>
      </c>
      <c r="N257" s="6">
        <v>9.5830000000000002</v>
      </c>
      <c r="O257" s="9">
        <v>0</v>
      </c>
      <c r="P257" s="9">
        <v>0</v>
      </c>
      <c r="Q257" s="9">
        <v>4</v>
      </c>
      <c r="R257" s="9" t="s">
        <v>47</v>
      </c>
      <c r="S257" s="9">
        <v>0</v>
      </c>
      <c r="T257" s="9">
        <v>0</v>
      </c>
      <c r="U257" s="15"/>
      <c r="V257" s="15"/>
      <c r="W257" s="15"/>
      <c r="X257" s="15"/>
      <c r="Y257" s="15"/>
      <c r="Z257" s="10">
        <v>9.5830000000000002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16">
        <f>N257+O257+P257+AA257+AB257+AC257</f>
        <v>9.5830000000000002</v>
      </c>
      <c r="AI257" s="16">
        <f>AH257+IF(R257="ΠΑΤΡΕΩΝ",4,0)+IF(T257="ΠΑΤΡΕΩΝ",10,0)+IF(AE257="ΠΑΤΡΕΩΝ",AD257,0)+IF(AG257="ΠΑΤΡΕΩΝ",AF257,0)</f>
        <v>13.583</v>
      </c>
      <c r="AJ257" s="16">
        <f>AH257+IF(R257="ΔΥΤΙΚΗΣ ΑΧΑΪΑΣ",4,0)+IF(T257="ΔΥΤΙΚΗΣ ΑΧΑΪΑΣ",10,0)+IF(AE257="ΔΥΤΙΚΗΣ ΑΧΑΪΑΣ",AD257,0)+IF(AG257="ΔΥΤΙΚΗΣ ΑΧΑΪΑΣ",AF257,0)</f>
        <v>9.5830000000000002</v>
      </c>
      <c r="AK257" s="16">
        <f>AH257+IF(R257="ΑΙΓΙΑΛΕΙΑΣ",4,0)+IF(T257="ΑΙΓΙΑΛΕΙΑΣ",10,0)+IF(AE257="ΑΙΓΙΑΛΕΙΑΣ",AD257,0)+IF(AG257="ΑΙΓΙΑΛΕΙΑΣ",AF257,0)</f>
        <v>9.5830000000000002</v>
      </c>
      <c r="AL257" s="16">
        <f>AH257+IF(R257="ΕΡΥΜΑΝΘΟΥ",4,0)+IF(T257="ΕΡΥΜΑΝΘΟΥ",10,0)+IF(AE257="ΕΡΥΜΑΝΘΟΥ",AD257,0)+IF(AG257="ΕΡΥΜΑΝΘΟΥ",AF257,0)</f>
        <v>9.5830000000000002</v>
      </c>
      <c r="AM257" s="16">
        <f>AH257+IF(R257="ΚΑΛΑΒΡΥΤΩΝ",4,0)+IF(T257="ΚΑΛΑΒΡΥΤΩΝ",10,0)+IF(AE257="ΚΑΛΑΒΡΥΤΩΝ",AD257,0)+IF(AG257="ΚΑΛΑΒΡΥΤΩΝ",AF257,0)</f>
        <v>9.5830000000000002</v>
      </c>
    </row>
    <row r="258" spans="1:39">
      <c r="A258" s="15">
        <v>257</v>
      </c>
      <c r="B258" s="5" t="s">
        <v>38</v>
      </c>
      <c r="C258" s="5">
        <v>621480</v>
      </c>
      <c r="D258" s="5" t="s">
        <v>145</v>
      </c>
      <c r="E258" s="5" t="s">
        <v>146</v>
      </c>
      <c r="F258" s="5" t="s">
        <v>147</v>
      </c>
      <c r="G258" s="5">
        <v>9</v>
      </c>
      <c r="H258" s="5">
        <v>6</v>
      </c>
      <c r="I258" s="5">
        <v>2</v>
      </c>
      <c r="J258" s="2">
        <f>G258</f>
        <v>9</v>
      </c>
      <c r="K258" s="2">
        <f>IF(I258&gt;14,H258+1,H258)</f>
        <v>6</v>
      </c>
      <c r="L258" s="2">
        <f>J258+K258/12</f>
        <v>9.5</v>
      </c>
      <c r="M258" s="2">
        <f>TRUNC((IF(L258&gt;20,(L258-20)*2+10+15,(IF(L258&gt;10,(L258-10)*1.5+10,L258*1)))),3)</f>
        <v>9.5</v>
      </c>
      <c r="N258" s="6">
        <v>9.5</v>
      </c>
      <c r="O258" s="5">
        <v>0</v>
      </c>
      <c r="P258" s="5">
        <v>0</v>
      </c>
      <c r="Q258" s="5">
        <v>4</v>
      </c>
      <c r="R258" s="9" t="s">
        <v>47</v>
      </c>
      <c r="S258" s="5">
        <v>0</v>
      </c>
      <c r="T258" s="5">
        <v>0</v>
      </c>
      <c r="U258" s="15"/>
      <c r="V258" s="15"/>
      <c r="W258" s="15"/>
      <c r="X258" s="15"/>
      <c r="Y258" s="15"/>
      <c r="Z258" s="7">
        <v>9.5</v>
      </c>
      <c r="AA258" s="5">
        <v>0</v>
      </c>
      <c r="AB258" s="5">
        <v>0</v>
      </c>
      <c r="AC258" s="5">
        <v>0</v>
      </c>
      <c r="AD258" s="5">
        <v>0</v>
      </c>
      <c r="AE258" s="9">
        <v>0</v>
      </c>
      <c r="AF258" s="9">
        <v>0</v>
      </c>
      <c r="AG258" s="9">
        <v>0</v>
      </c>
      <c r="AH258" s="16">
        <f>N258+O258+P258+AA258+AB258+AC258</f>
        <v>9.5</v>
      </c>
      <c r="AI258" s="16">
        <f>AH258+IF(R258="ΠΑΤΡΕΩΝ",4,0)+IF(T258="ΠΑΤΡΕΩΝ",10,0)+IF(AE258="ΠΑΤΡΕΩΝ",AD258,0)+IF(AG258="ΠΑΤΡΕΩΝ",AF258,0)</f>
        <v>13.5</v>
      </c>
      <c r="AJ258" s="16">
        <f>AH258+IF(R258="ΔΥΤΙΚΗΣ ΑΧΑΪΑΣ",4,0)+IF(T258="ΔΥΤΙΚΗΣ ΑΧΑΪΑΣ",10,0)+IF(AE258="ΔΥΤΙΚΗΣ ΑΧΑΪΑΣ",AD258,0)+IF(AG258="ΔΥΤΙΚΗΣ ΑΧΑΪΑΣ",AF258,0)</f>
        <v>9.5</v>
      </c>
      <c r="AK258" s="16">
        <f>AH258+IF(R258="ΑΙΓΙΑΛΕΙΑΣ",4,0)+IF(T258="ΑΙΓΙΑΛΕΙΑΣ",10,0)+IF(AE258="ΑΙΓΙΑΛΕΙΑΣ",AD258,0)+IF(AG258="ΑΙΓΙΑΛΕΙΑΣ",AF258,0)</f>
        <v>9.5</v>
      </c>
      <c r="AL258" s="16">
        <f>AH258+IF(R258="ΕΡΥΜΑΝΘΟΥ",4,0)+IF(T258="ΕΡΥΜΑΝΘΟΥ",10,0)+IF(AE258="ΕΡΥΜΑΝΘΟΥ",AD258,0)+IF(AG258="ΕΡΥΜΑΝΘΟΥ",AF258,0)</f>
        <v>9.5</v>
      </c>
      <c r="AM258" s="16">
        <f>AH258+IF(R258="ΚΑΛΑΒΡΥΤΩΝ",4,0)+IF(T258="ΚΑΛΑΒΡΥΤΩΝ",10,0)+IF(AE258="ΚΑΛΑΒΡΥΤΩΝ",AD258,0)+IF(AG258="ΚΑΛΑΒΡΥΤΩΝ",AF258,0)</f>
        <v>9.5</v>
      </c>
    </row>
    <row r="259" spans="1:39">
      <c r="A259" s="15">
        <v>258</v>
      </c>
      <c r="B259" s="5" t="s">
        <v>38</v>
      </c>
      <c r="C259" s="5">
        <v>700317</v>
      </c>
      <c r="D259" s="5" t="s">
        <v>358</v>
      </c>
      <c r="E259" s="5" t="s">
        <v>88</v>
      </c>
      <c r="F259" s="5" t="s">
        <v>108</v>
      </c>
      <c r="G259" s="5">
        <v>9</v>
      </c>
      <c r="H259" s="5">
        <v>4</v>
      </c>
      <c r="I259" s="5">
        <v>5</v>
      </c>
      <c r="J259" s="2">
        <f>G259</f>
        <v>9</v>
      </c>
      <c r="K259" s="2">
        <f>IF(I259&gt;14,H259+1,H259)</f>
        <v>4</v>
      </c>
      <c r="L259" s="2">
        <f>J259+K259/12</f>
        <v>9.3333333333333339</v>
      </c>
      <c r="M259" s="2">
        <f>TRUNC((IF(L259&gt;20,(L259-20)*2+10+15,(IF(L259&gt;10,(L259-10)*1.5+10,L259*1)))),3)</f>
        <v>9.3330000000000002</v>
      </c>
      <c r="N259" s="6">
        <v>9.3330000000000002</v>
      </c>
      <c r="O259" s="5">
        <v>0</v>
      </c>
      <c r="P259" s="5">
        <v>0</v>
      </c>
      <c r="Q259" s="6">
        <v>0</v>
      </c>
      <c r="R259" s="6">
        <v>0</v>
      </c>
      <c r="S259" s="5">
        <v>0</v>
      </c>
      <c r="T259" s="5">
        <v>0</v>
      </c>
      <c r="U259" s="15"/>
      <c r="V259" s="15"/>
      <c r="W259" s="15"/>
      <c r="X259" s="15"/>
      <c r="Y259" s="15"/>
      <c r="Z259" s="7">
        <v>9.3330000000000002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6">
        <f>N259+O259+P259+AA259+AB259+AC259</f>
        <v>9.3330000000000002</v>
      </c>
      <c r="AI259" s="16">
        <f>AH259+IF(R259="ΠΑΤΡΕΩΝ",4,0)+IF(T259="ΠΑΤΡΕΩΝ",10,0)+IF(AE259="ΠΑΤΡΕΩΝ",AD259,0)+IF(AG259="ΠΑΤΡΕΩΝ",AF259,0)</f>
        <v>9.3330000000000002</v>
      </c>
      <c r="AJ259" s="16">
        <f>AH259+IF(R259="ΔΥΤΙΚΗΣ ΑΧΑΪΑΣ",4,0)+IF(T259="ΔΥΤΙΚΗΣ ΑΧΑΪΑΣ",10,0)+IF(AE259="ΔΥΤΙΚΗΣ ΑΧΑΪΑΣ",AD259,0)+IF(AG259="ΔΥΤΙΚΗΣ ΑΧΑΪΑΣ",AF259,0)</f>
        <v>9.3330000000000002</v>
      </c>
      <c r="AK259" s="16">
        <f>AH259+IF(R259="ΑΙΓΙΑΛΕΙΑΣ",4,0)+IF(T259="ΑΙΓΙΑΛΕΙΑΣ",10,0)+IF(AE259="ΑΙΓΙΑΛΕΙΑΣ",AD259,0)+IF(AG259="ΑΙΓΙΑΛΕΙΑΣ",AF259,0)</f>
        <v>9.3330000000000002</v>
      </c>
      <c r="AL259" s="16">
        <f>AH259+IF(R259="ΕΡΥΜΑΝΘΟΥ",4,0)+IF(T259="ΕΡΥΜΑΝΘΟΥ",10,0)+IF(AE259="ΕΡΥΜΑΝΘΟΥ",AD259,0)+IF(AG259="ΕΡΥΜΑΝΘΟΥ",AF259,0)</f>
        <v>9.3330000000000002</v>
      </c>
      <c r="AM259" s="16">
        <f>AH259+IF(R259="ΚΑΛΑΒΡΥΤΩΝ",4,0)+IF(T259="ΚΑΛΑΒΡΥΤΩΝ",10,0)+IF(AE259="ΚΑΛΑΒΡΥΤΩΝ",AD259,0)+IF(AG259="ΚΑΛΑΒΡΥΤΩΝ",AF259,0)</f>
        <v>9.3330000000000002</v>
      </c>
    </row>
    <row r="260" spans="1:39">
      <c r="A260" s="15">
        <v>259</v>
      </c>
      <c r="B260" s="9" t="s">
        <v>38</v>
      </c>
      <c r="C260" s="9">
        <v>621293</v>
      </c>
      <c r="D260" s="9" t="s">
        <v>377</v>
      </c>
      <c r="E260" s="9" t="s">
        <v>141</v>
      </c>
      <c r="F260" s="9" t="s">
        <v>125</v>
      </c>
      <c r="G260" s="9">
        <v>9</v>
      </c>
      <c r="H260" s="9">
        <v>4</v>
      </c>
      <c r="I260" s="9">
        <v>7</v>
      </c>
      <c r="J260" s="2">
        <f>G260</f>
        <v>9</v>
      </c>
      <c r="K260" s="2">
        <f>IF(I260&gt;14,H260+1,H260)</f>
        <v>4</v>
      </c>
      <c r="L260" s="2">
        <f>J260+K260/12</f>
        <v>9.3333333333333339</v>
      </c>
      <c r="M260" s="2">
        <f>TRUNC((IF(L260&gt;20,(L260-20)*2+10+15,(IF(L260&gt;10,(L260-10)*1.5+10,L260*1)))),3)</f>
        <v>9.3330000000000002</v>
      </c>
      <c r="N260" s="6">
        <v>9.3330000000000002</v>
      </c>
      <c r="O260" s="9">
        <v>0</v>
      </c>
      <c r="P260" s="9">
        <v>0</v>
      </c>
      <c r="Q260" s="9">
        <v>4</v>
      </c>
      <c r="R260" s="9" t="s">
        <v>47</v>
      </c>
      <c r="S260" s="9">
        <v>0</v>
      </c>
      <c r="T260" s="9">
        <v>0</v>
      </c>
      <c r="U260" s="15"/>
      <c r="V260" s="15"/>
      <c r="W260" s="15"/>
      <c r="X260" s="15"/>
      <c r="Y260" s="15"/>
      <c r="Z260" s="10">
        <v>9.3330000000000002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16">
        <f>N260+O260+P260+AA260+AB260+AC260</f>
        <v>9.3330000000000002</v>
      </c>
      <c r="AI260" s="16">
        <f>AH260+IF(R260="ΠΑΤΡΕΩΝ",4,0)+IF(T260="ΠΑΤΡΕΩΝ",10,0)+IF(AE260="ΠΑΤΡΕΩΝ",AD260,0)+IF(AG260="ΠΑΤΡΕΩΝ",AF260,0)</f>
        <v>13.333</v>
      </c>
      <c r="AJ260" s="16">
        <f>AH260+IF(R260="ΔΥΤΙΚΗΣ ΑΧΑΪΑΣ",4,0)+IF(T260="ΔΥΤΙΚΗΣ ΑΧΑΪΑΣ",10,0)+IF(AE260="ΔΥΤΙΚΗΣ ΑΧΑΪΑΣ",AD260,0)+IF(AG260="ΔΥΤΙΚΗΣ ΑΧΑΪΑΣ",AF260,0)</f>
        <v>9.3330000000000002</v>
      </c>
      <c r="AK260" s="16">
        <f>AH260+IF(R260="ΑΙΓΙΑΛΕΙΑΣ",4,0)+IF(T260="ΑΙΓΙΑΛΕΙΑΣ",10,0)+IF(AE260="ΑΙΓΙΑΛΕΙΑΣ",AD260,0)+IF(AG260="ΑΙΓΙΑΛΕΙΑΣ",AF260,0)</f>
        <v>9.3330000000000002</v>
      </c>
      <c r="AL260" s="16">
        <f>AH260+IF(R260="ΕΡΥΜΑΝΘΟΥ",4,0)+IF(T260="ΕΡΥΜΑΝΘΟΥ",10,0)+IF(AE260="ΕΡΥΜΑΝΘΟΥ",AD260,0)+IF(AG260="ΕΡΥΜΑΝΘΟΥ",AF260,0)</f>
        <v>9.3330000000000002</v>
      </c>
      <c r="AM260" s="16">
        <f>AH260+IF(R260="ΚΑΛΑΒΡΥΤΩΝ",4,0)+IF(T260="ΚΑΛΑΒΡΥΤΩΝ",10,0)+IF(AE260="ΚΑΛΑΒΡΥΤΩΝ",AD260,0)+IF(AG260="ΚΑΛΑΒΡΥΤΩΝ",AF260,0)</f>
        <v>9.3330000000000002</v>
      </c>
    </row>
    <row r="261" spans="1:39">
      <c r="A261" s="15">
        <v>260</v>
      </c>
      <c r="B261" s="5" t="s">
        <v>38</v>
      </c>
      <c r="C261" s="5">
        <v>621778</v>
      </c>
      <c r="D261" s="5" t="s">
        <v>330</v>
      </c>
      <c r="E261" s="5" t="s">
        <v>70</v>
      </c>
      <c r="F261" s="5" t="s">
        <v>115</v>
      </c>
      <c r="G261" s="5">
        <v>8</v>
      </c>
      <c r="H261" s="5">
        <v>9</v>
      </c>
      <c r="I261" s="5">
        <v>5</v>
      </c>
      <c r="J261" s="2">
        <f>G261</f>
        <v>8</v>
      </c>
      <c r="K261" s="2">
        <f>IF(I261&gt;14,H261+1,H261)</f>
        <v>9</v>
      </c>
      <c r="L261" s="2">
        <f>J261+K261/12</f>
        <v>8.75</v>
      </c>
      <c r="M261" s="2">
        <f>TRUNC((IF(L261&gt;20,(L261-20)*2+10+15,(IF(L261&gt;10,(L261-10)*1.5+10,L261*1)))),3)</f>
        <v>8.75</v>
      </c>
      <c r="N261" s="6">
        <v>8.75</v>
      </c>
      <c r="O261" s="5">
        <v>0</v>
      </c>
      <c r="P261" s="5">
        <v>0</v>
      </c>
      <c r="Q261" s="5">
        <v>4</v>
      </c>
      <c r="R261" s="9" t="s">
        <v>47</v>
      </c>
      <c r="S261" s="5">
        <v>0</v>
      </c>
      <c r="T261" s="5">
        <v>0</v>
      </c>
      <c r="U261" s="15"/>
      <c r="V261" s="15"/>
      <c r="W261" s="15"/>
      <c r="X261" s="15"/>
      <c r="Y261" s="15"/>
      <c r="Z261" s="7">
        <v>8.75</v>
      </c>
      <c r="AA261" s="5">
        <v>0</v>
      </c>
      <c r="AB261" s="5">
        <v>0</v>
      </c>
      <c r="AC261" s="5">
        <v>0</v>
      </c>
      <c r="AD261" s="9">
        <v>0</v>
      </c>
      <c r="AE261" s="9">
        <v>0</v>
      </c>
      <c r="AF261" s="9">
        <v>0</v>
      </c>
      <c r="AG261" s="5">
        <v>0</v>
      </c>
      <c r="AH261" s="16">
        <f>N261+O261+P261+AA261+AB261+AC261</f>
        <v>8.75</v>
      </c>
      <c r="AI261" s="16">
        <f>AH261+IF(R261="ΠΑΤΡΕΩΝ",4,0)+IF(T261="ΠΑΤΡΕΩΝ",10,0)+IF(AE261="ΠΑΤΡΕΩΝ",AD261,0)+IF(AG261="ΠΑΤΡΕΩΝ",AF261,0)</f>
        <v>12.75</v>
      </c>
      <c r="AJ261" s="16">
        <f>AH261+IF(R261="ΔΥΤΙΚΗΣ ΑΧΑΪΑΣ",4,0)+IF(T261="ΔΥΤΙΚΗΣ ΑΧΑΪΑΣ",10,0)+IF(AE261="ΔΥΤΙΚΗΣ ΑΧΑΪΑΣ",AD261,0)+IF(AG261="ΔΥΤΙΚΗΣ ΑΧΑΪΑΣ",AF261,0)</f>
        <v>8.75</v>
      </c>
      <c r="AK261" s="16">
        <f>AH261+IF(R261="ΑΙΓΙΑΛΕΙΑΣ",4,0)+IF(T261="ΑΙΓΙΑΛΕΙΑΣ",10,0)+IF(AE261="ΑΙΓΙΑΛΕΙΑΣ",AD261,0)+IF(AG261="ΑΙΓΙΑΛΕΙΑΣ",AF261,0)</f>
        <v>8.75</v>
      </c>
      <c r="AL261" s="16">
        <f>AH261+IF(R261="ΕΡΥΜΑΝΘΟΥ",4,0)+IF(T261="ΕΡΥΜΑΝΘΟΥ",10,0)+IF(AE261="ΕΡΥΜΑΝΘΟΥ",AD261,0)+IF(AG261="ΕΡΥΜΑΝΘΟΥ",AF261,0)</f>
        <v>8.75</v>
      </c>
      <c r="AM261" s="16">
        <f>AH261+IF(R261="ΚΑΛΑΒΡΥΤΩΝ",4,0)+IF(T261="ΚΑΛΑΒΡΥΤΩΝ",10,0)+IF(AE261="ΚΑΛΑΒΡΥΤΩΝ",AD261,0)+IF(AG261="ΚΑΛΑΒΡΥΤΩΝ",AF261,0)</f>
        <v>8.75</v>
      </c>
    </row>
    <row r="262" spans="1:39">
      <c r="A262" s="15">
        <v>261</v>
      </c>
      <c r="B262" s="9" t="s">
        <v>38</v>
      </c>
      <c r="C262" s="9">
        <v>701413</v>
      </c>
      <c r="D262" s="9" t="s">
        <v>179</v>
      </c>
      <c r="E262" s="9" t="s">
        <v>87</v>
      </c>
      <c r="F262" s="9" t="s">
        <v>115</v>
      </c>
      <c r="G262" s="9">
        <v>8</v>
      </c>
      <c r="H262" s="9">
        <v>7</v>
      </c>
      <c r="I262" s="9">
        <v>13</v>
      </c>
      <c r="J262" s="2">
        <f>G262</f>
        <v>8</v>
      </c>
      <c r="K262" s="2">
        <f>IF(I262&gt;14,H262+1,H262)</f>
        <v>7</v>
      </c>
      <c r="L262" s="2">
        <f>J262+K262/12</f>
        <v>8.5833333333333339</v>
      </c>
      <c r="M262" s="2">
        <f>TRUNC((IF(L262&gt;20,(L262-20)*2+10+15,(IF(L262&gt;10,(L262-10)*1.5+10,L262*1)))),3)</f>
        <v>8.5830000000000002</v>
      </c>
      <c r="N262" s="6">
        <v>8.5830000000000002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15"/>
      <c r="V262" s="15"/>
      <c r="W262" s="15"/>
      <c r="X262" s="15"/>
      <c r="Y262" s="15"/>
      <c r="Z262" s="10">
        <v>8.5830000000000002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16">
        <f>N262+O262+P262+AA262+AB262+AC262</f>
        <v>8.5830000000000002</v>
      </c>
      <c r="AI262" s="16">
        <f>AH262+IF(R262="ΠΑΤΡΕΩΝ",4,0)+IF(T262="ΠΑΤΡΕΩΝ",10,0)+IF(AE262="ΠΑΤΡΕΩΝ",AD262,0)+IF(AG262="ΠΑΤΡΕΩΝ",AF262,0)</f>
        <v>8.5830000000000002</v>
      </c>
      <c r="AJ262" s="16">
        <f>AH262+IF(R262="ΔΥΤΙΚΗΣ ΑΧΑΪΑΣ",4,0)+IF(T262="ΔΥΤΙΚΗΣ ΑΧΑΪΑΣ",10,0)+IF(AE262="ΔΥΤΙΚΗΣ ΑΧΑΪΑΣ",AD262,0)+IF(AG262="ΔΥΤΙΚΗΣ ΑΧΑΪΑΣ",AF262,0)</f>
        <v>8.5830000000000002</v>
      </c>
      <c r="AK262" s="16">
        <f>AH262+IF(R262="ΑΙΓΙΑΛΕΙΑΣ",4,0)+IF(T262="ΑΙΓΙΑΛΕΙΑΣ",10,0)+IF(AE262="ΑΙΓΙΑΛΕΙΑΣ",AD262,0)+IF(AG262="ΑΙΓΙΑΛΕΙΑΣ",AF262,0)</f>
        <v>8.5830000000000002</v>
      </c>
      <c r="AL262" s="16">
        <f>AH262+IF(R262="ΕΡΥΜΑΝΘΟΥ",4,0)+IF(T262="ΕΡΥΜΑΝΘΟΥ",10,0)+IF(AE262="ΕΡΥΜΑΝΘΟΥ",AD262,0)+IF(AG262="ΕΡΥΜΑΝΘΟΥ",AF262,0)</f>
        <v>8.5830000000000002</v>
      </c>
      <c r="AM262" s="16">
        <f>AH262+IF(R262="ΚΑΛΑΒΡΥΤΩΝ",4,0)+IF(T262="ΚΑΛΑΒΡΥΤΩΝ",10,0)+IF(AE262="ΚΑΛΑΒΡΥΤΩΝ",AD262,0)+IF(AG262="ΚΑΛΑΒΡΥΤΩΝ",AF262,0)</f>
        <v>8.5830000000000002</v>
      </c>
    </row>
    <row r="263" spans="1:39">
      <c r="A263" s="15">
        <v>262</v>
      </c>
      <c r="B263" s="9" t="s">
        <v>38</v>
      </c>
      <c r="C263" s="9">
        <v>702537</v>
      </c>
      <c r="D263" s="9" t="s">
        <v>48</v>
      </c>
      <c r="E263" s="9" t="s">
        <v>89</v>
      </c>
      <c r="F263" s="9" t="s">
        <v>158</v>
      </c>
      <c r="G263" s="9">
        <v>8</v>
      </c>
      <c r="H263" s="9">
        <v>7</v>
      </c>
      <c r="I263" s="9">
        <v>13</v>
      </c>
      <c r="J263" s="2">
        <f>G263</f>
        <v>8</v>
      </c>
      <c r="K263" s="2">
        <f>IF(I263&gt;14,H263+1,H263)</f>
        <v>7</v>
      </c>
      <c r="L263" s="2">
        <f>J263+K263/12</f>
        <v>8.5833333333333339</v>
      </c>
      <c r="M263" s="2">
        <f>TRUNC((IF(L263&gt;20,(L263-20)*2+10+15,(IF(L263&gt;10,(L263-10)*1.5+10,L263*1)))),3)</f>
        <v>8.5830000000000002</v>
      </c>
      <c r="N263" s="6">
        <v>8.5830000000000002</v>
      </c>
      <c r="O263" s="9">
        <v>0</v>
      </c>
      <c r="P263" s="9">
        <v>0</v>
      </c>
      <c r="Q263" s="9">
        <v>4</v>
      </c>
      <c r="R263" s="9" t="s">
        <v>47</v>
      </c>
      <c r="S263" s="9">
        <v>0</v>
      </c>
      <c r="T263" s="9">
        <v>0</v>
      </c>
      <c r="U263" s="15"/>
      <c r="V263" s="15"/>
      <c r="W263" s="15"/>
      <c r="X263" s="15"/>
      <c r="Y263" s="15"/>
      <c r="Z263" s="10">
        <v>8.5830000000000002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16">
        <f>N263+O263+P263+AA263+AB263+AC263</f>
        <v>8.5830000000000002</v>
      </c>
      <c r="AI263" s="16">
        <f>AH263+IF(R263="ΠΑΤΡΕΩΝ",4,0)+IF(T263="ΠΑΤΡΕΩΝ",10,0)+IF(AE263="ΠΑΤΡΕΩΝ",AD263,0)+IF(AG263="ΠΑΤΡΕΩΝ",AF263,0)</f>
        <v>12.583</v>
      </c>
      <c r="AJ263" s="16">
        <f>AH263+IF(R263="ΔΥΤΙΚΗΣ ΑΧΑΪΑΣ",4,0)+IF(T263="ΔΥΤΙΚΗΣ ΑΧΑΪΑΣ",10,0)+IF(AE263="ΔΥΤΙΚΗΣ ΑΧΑΪΑΣ",AD263,0)+IF(AG263="ΔΥΤΙΚΗΣ ΑΧΑΪΑΣ",AF263,0)</f>
        <v>8.5830000000000002</v>
      </c>
      <c r="AK263" s="16">
        <f>AH263+IF(R263="ΑΙΓΙΑΛΕΙΑΣ",4,0)+IF(T263="ΑΙΓΙΑΛΕΙΑΣ",10,0)+IF(AE263="ΑΙΓΙΑΛΕΙΑΣ",AD263,0)+IF(AG263="ΑΙΓΙΑΛΕΙΑΣ",AF263,0)</f>
        <v>8.5830000000000002</v>
      </c>
      <c r="AL263" s="16">
        <f>AH263+IF(R263="ΕΡΥΜΑΝΘΟΥ",4,0)+IF(T263="ΕΡΥΜΑΝΘΟΥ",10,0)+IF(AE263="ΕΡΥΜΑΝΘΟΥ",AD263,0)+IF(AG263="ΕΡΥΜΑΝΘΟΥ",AF263,0)</f>
        <v>8.5830000000000002</v>
      </c>
      <c r="AM263" s="16">
        <f>AH263+IF(R263="ΚΑΛΑΒΡΥΤΩΝ",4,0)+IF(T263="ΚΑΛΑΒΡΥΤΩΝ",10,0)+IF(AE263="ΚΑΛΑΒΡΥΤΩΝ",AD263,0)+IF(AG263="ΚΑΛΑΒΡΥΤΩΝ",AF263,0)</f>
        <v>8.5830000000000002</v>
      </c>
    </row>
    <row r="264" spans="1:39">
      <c r="A264" s="15">
        <v>263</v>
      </c>
      <c r="B264" s="9" t="s">
        <v>38</v>
      </c>
      <c r="C264" s="9">
        <v>700384</v>
      </c>
      <c r="D264" s="9" t="s">
        <v>351</v>
      </c>
      <c r="E264" s="9" t="s">
        <v>168</v>
      </c>
      <c r="F264" s="9" t="s">
        <v>81</v>
      </c>
      <c r="G264" s="9">
        <v>8</v>
      </c>
      <c r="H264" s="9">
        <v>7</v>
      </c>
      <c r="I264" s="9">
        <v>9</v>
      </c>
      <c r="J264" s="2">
        <f>G264</f>
        <v>8</v>
      </c>
      <c r="K264" s="2">
        <f>IF(I264&gt;14,H264+1,H264)</f>
        <v>7</v>
      </c>
      <c r="L264" s="2">
        <f>J264+K264/12</f>
        <v>8.5833333333333339</v>
      </c>
      <c r="M264" s="2">
        <f>TRUNC((IF(L264&gt;20,(L264-20)*2+10+15,(IF(L264&gt;10,(L264-10)*1.5+10,L264*1)))),3)</f>
        <v>8.5830000000000002</v>
      </c>
      <c r="N264" s="6">
        <v>8.5830000000000002</v>
      </c>
      <c r="O264" s="9">
        <v>0</v>
      </c>
      <c r="P264" s="9">
        <v>0</v>
      </c>
      <c r="Q264" s="9">
        <v>4</v>
      </c>
      <c r="R264" s="9" t="s">
        <v>47</v>
      </c>
      <c r="S264" s="9">
        <v>0</v>
      </c>
      <c r="T264" s="9">
        <v>0</v>
      </c>
      <c r="U264" s="15"/>
      <c r="V264" s="15"/>
      <c r="W264" s="15"/>
      <c r="X264" s="15"/>
      <c r="Y264" s="15"/>
      <c r="Z264" s="10">
        <v>8.5830000000000002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16">
        <f>N264+O264+P264+AA264+AB264+AC264</f>
        <v>8.5830000000000002</v>
      </c>
      <c r="AI264" s="16">
        <f>AH264+IF(R264="ΠΑΤΡΕΩΝ",4,0)+IF(T264="ΠΑΤΡΕΩΝ",10,0)+IF(AE264="ΠΑΤΡΕΩΝ",AD264,0)+IF(AG264="ΠΑΤΡΕΩΝ",AF264,0)</f>
        <v>12.583</v>
      </c>
      <c r="AJ264" s="16">
        <f>AH264+IF(R264="ΔΥΤΙΚΗΣ ΑΧΑΪΑΣ",4,0)+IF(T264="ΔΥΤΙΚΗΣ ΑΧΑΪΑΣ",10,0)+IF(AE264="ΔΥΤΙΚΗΣ ΑΧΑΪΑΣ",AD264,0)+IF(AG264="ΔΥΤΙΚΗΣ ΑΧΑΪΑΣ",AF264,0)</f>
        <v>8.5830000000000002</v>
      </c>
      <c r="AK264" s="16">
        <f>AH264+IF(R264="ΑΙΓΙΑΛΕΙΑΣ",4,0)+IF(T264="ΑΙΓΙΑΛΕΙΑΣ",10,0)+IF(AE264="ΑΙΓΙΑΛΕΙΑΣ",AD264,0)+IF(AG264="ΑΙΓΙΑΛΕΙΑΣ",AF264,0)</f>
        <v>8.5830000000000002</v>
      </c>
      <c r="AL264" s="16">
        <f>AH264+IF(R264="ΕΡΥΜΑΝΘΟΥ",4,0)+IF(T264="ΕΡΥΜΑΝΘΟΥ",10,0)+IF(AE264="ΕΡΥΜΑΝΘΟΥ",AD264,0)+IF(AG264="ΕΡΥΜΑΝΘΟΥ",AF264,0)</f>
        <v>8.5830000000000002</v>
      </c>
      <c r="AM264" s="16">
        <f>AH264+IF(R264="ΚΑΛΑΒΡΥΤΩΝ",4,0)+IF(T264="ΚΑΛΑΒΡΥΤΩΝ",10,0)+IF(AE264="ΚΑΛΑΒΡΥΤΩΝ",AD264,0)+IF(AG264="ΚΑΛΑΒΡΥΤΩΝ",AF264,0)</f>
        <v>8.5830000000000002</v>
      </c>
    </row>
    <row r="265" spans="1:39">
      <c r="A265" s="15">
        <v>264</v>
      </c>
      <c r="B265" s="9" t="s">
        <v>38</v>
      </c>
      <c r="C265" s="9">
        <v>620854</v>
      </c>
      <c r="D265" s="9" t="s">
        <v>198</v>
      </c>
      <c r="E265" s="9" t="s">
        <v>199</v>
      </c>
      <c r="F265" s="9" t="s">
        <v>87</v>
      </c>
      <c r="G265" s="9">
        <v>8</v>
      </c>
      <c r="H265" s="9">
        <v>0</v>
      </c>
      <c r="I265" s="9">
        <v>14</v>
      </c>
      <c r="J265" s="2">
        <f>G265</f>
        <v>8</v>
      </c>
      <c r="K265" s="2">
        <f>IF(I265&gt;14,H265+1,H265)</f>
        <v>0</v>
      </c>
      <c r="L265" s="2">
        <f>J265+K265/12</f>
        <v>8</v>
      </c>
      <c r="M265" s="2">
        <f>TRUNC((IF(L265&gt;20,(L265-20)*2+10+15,(IF(L265&gt;10,(L265-10)*1.5+10,L265*1)))),3)</f>
        <v>8</v>
      </c>
      <c r="N265" s="6">
        <v>8</v>
      </c>
      <c r="O265" s="9">
        <v>0</v>
      </c>
      <c r="P265" s="9">
        <v>0</v>
      </c>
      <c r="Q265" s="9">
        <v>4</v>
      </c>
      <c r="R265" s="15" t="s">
        <v>67</v>
      </c>
      <c r="S265" s="9">
        <v>0</v>
      </c>
      <c r="T265" s="9">
        <v>0</v>
      </c>
      <c r="U265" s="15"/>
      <c r="V265" s="15"/>
      <c r="W265" s="15"/>
      <c r="X265" s="15"/>
      <c r="Y265" s="15"/>
      <c r="Z265" s="10">
        <v>8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16">
        <f>N265+O265+P265+AA265+AB265+AC265</f>
        <v>8</v>
      </c>
      <c r="AI265" s="16">
        <f>AH265+IF(R265="ΠΑΤΡΕΩΝ",4,0)+IF(T265="ΠΑΤΡΕΩΝ",10,0)+IF(AE265="ΠΑΤΡΕΩΝ",AD265,0)+IF(AG265="ΠΑΤΡΕΩΝ",AF265,0)</f>
        <v>8</v>
      </c>
      <c r="AJ265" s="16">
        <f>AH265+IF(R265="ΔΥΤΙΚΗΣ ΑΧΑΪΑΣ",4,0)+IF(T265="ΔΥΤΙΚΗΣ ΑΧΑΪΑΣ",10,0)+IF(AE265="ΔΥΤΙΚΗΣ ΑΧΑΪΑΣ",AD265,0)+IF(AG265="ΔΥΤΙΚΗΣ ΑΧΑΪΑΣ",AF265,0)</f>
        <v>8</v>
      </c>
      <c r="AK265" s="16">
        <f>AH265+IF(R265="ΑΙΓΙΑΛΕΙΑΣ",4,0)+IF(T265="ΑΙΓΙΑΛΕΙΑΣ",10,0)+IF(AE265="ΑΙΓΙΑΛΕΙΑΣ",AD265,0)+IF(AG265="ΑΙΓΙΑΛΕΙΑΣ",AF265,0)</f>
        <v>12</v>
      </c>
      <c r="AL265" s="16">
        <f>AH265+IF(R265="ΕΡΥΜΑΝΘΟΥ",4,0)+IF(T265="ΕΡΥΜΑΝΘΟΥ",10,0)+IF(AE265="ΕΡΥΜΑΝΘΟΥ",AD265,0)+IF(AG265="ΕΡΥΜΑΝΘΟΥ",AF265,0)</f>
        <v>8</v>
      </c>
      <c r="AM265" s="16">
        <f>AH265+IF(R265="ΚΑΛΑΒΡΥΤΩΝ",4,0)+IF(T265="ΚΑΛΑΒΡΥΤΩΝ",10,0)+IF(AE265="ΚΑΛΑΒΡΥΤΩΝ",AD265,0)+IF(AG265="ΚΑΛΑΒΡΥΤΩΝ",AF265,0)</f>
        <v>8</v>
      </c>
    </row>
  </sheetData>
  <sortState ref="A1:AM265">
    <sortCondition descending="1" ref="AH1:AH265"/>
  </sortState>
  <pageMargins left="0.70866141732283472" right="0.70866141732283472" top="0.19685039370078741" bottom="0.19685039370078741" header="0.15748031496062992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2017-10-11T10:20:09Z</cp:lastPrinted>
  <dcterms:created xsi:type="dcterms:W3CDTF">2017-10-09T11:29:49Z</dcterms:created>
  <dcterms:modified xsi:type="dcterms:W3CDTF">2017-10-11T13:10:42Z</dcterms:modified>
</cp:coreProperties>
</file>